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iovanni\Google Drive\circuitos\"/>
    </mc:Choice>
  </mc:AlternateContent>
  <bookViews>
    <workbookView xWindow="0" yWindow="0" windowWidth="16392" windowHeight="7488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  <c r="G5" i="1"/>
  <c r="G6" i="1"/>
  <c r="G7" i="1"/>
  <c r="G8" i="1"/>
  <c r="G9" i="1"/>
  <c r="G10" i="1"/>
  <c r="G11" i="1"/>
  <c r="G12" i="1"/>
  <c r="G13" i="1"/>
  <c r="G14" i="1"/>
  <c r="G15" i="1"/>
  <c r="G16" i="1"/>
  <c r="G3" i="1"/>
  <c r="G2" i="1"/>
  <c r="E2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2" i="1"/>
  <c r="D3" i="1"/>
  <c r="D4" i="1" s="1"/>
  <c r="D5" i="1" s="1"/>
  <c r="D6" i="1" s="1"/>
  <c r="D7" i="1" s="1"/>
  <c r="D8" i="1" s="1"/>
  <c r="D9" i="1" s="1"/>
  <c r="D10" i="1" s="1"/>
  <c r="D11" i="1" s="1"/>
  <c r="D12" i="1" s="1"/>
  <c r="D13" i="1" s="1"/>
  <c r="D14" i="1" s="1"/>
  <c r="D15" i="1" s="1"/>
  <c r="D16" i="1" s="1"/>
  <c r="AE2" i="1" l="1"/>
  <c r="AD2" i="1"/>
  <c r="Y2" i="1"/>
  <c r="X2" i="1"/>
  <c r="AI2" i="1"/>
  <c r="AF2" i="1"/>
  <c r="AG2" i="1" s="1"/>
  <c r="AB3" i="1"/>
  <c r="AB4" i="1"/>
  <c r="AB5" i="1"/>
  <c r="AB6" i="1"/>
  <c r="AB7" i="1"/>
  <c r="AB8" i="1"/>
  <c r="AB9" i="1"/>
  <c r="AB10" i="1"/>
  <c r="AB11" i="1"/>
  <c r="AB12" i="1"/>
  <c r="AB13" i="1"/>
  <c r="AB14" i="1"/>
  <c r="AB15" i="1"/>
  <c r="AB16" i="1"/>
  <c r="AB2" i="1"/>
  <c r="S3" i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2" i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2" i="1"/>
  <c r="U2" i="1"/>
  <c r="Q12" i="1"/>
  <c r="R13" i="1"/>
  <c r="Q14" i="1"/>
  <c r="R15" i="1"/>
  <c r="Q16" i="1"/>
  <c r="R2" i="1"/>
  <c r="J2" i="1"/>
  <c r="K2" i="1" s="1"/>
  <c r="I3" i="1"/>
  <c r="H3" i="1"/>
  <c r="H4" i="1" s="1"/>
  <c r="F3" i="1"/>
  <c r="C3" i="1"/>
  <c r="E3" i="1" s="1"/>
  <c r="I4" i="1" l="1"/>
  <c r="O3" i="1"/>
  <c r="C4" i="1"/>
  <c r="J3" i="1"/>
  <c r="K3" i="1" s="1"/>
  <c r="T13" i="1"/>
  <c r="AL2" i="1"/>
  <c r="AO2" i="1" s="1"/>
  <c r="Y3" i="1"/>
  <c r="AE3" i="1" s="1"/>
  <c r="X3" i="1"/>
  <c r="T2" i="1"/>
  <c r="T15" i="1"/>
  <c r="H5" i="1"/>
  <c r="Q2" i="1"/>
  <c r="R14" i="1"/>
  <c r="Q15" i="1"/>
  <c r="Z2" i="1"/>
  <c r="Q13" i="1"/>
  <c r="R12" i="1"/>
  <c r="U3" i="1"/>
  <c r="R16" i="1"/>
  <c r="AA2" i="1"/>
  <c r="AC2" i="1" s="1"/>
  <c r="W2" i="1"/>
  <c r="AH2" i="1"/>
  <c r="AJ2" i="1" s="1"/>
  <c r="AF3" i="1"/>
  <c r="AG3" i="1" s="1"/>
  <c r="F4" i="1"/>
  <c r="C5" i="1" l="1"/>
  <c r="E4" i="1"/>
  <c r="AF4" i="1" s="1"/>
  <c r="AG4" i="1" s="1"/>
  <c r="U4" i="1"/>
  <c r="X4" i="1"/>
  <c r="I5" i="1"/>
  <c r="J4" i="1"/>
  <c r="H6" i="1"/>
  <c r="R5" i="1"/>
  <c r="Z3" i="1"/>
  <c r="AI3" i="1"/>
  <c r="AL3" i="1" s="1"/>
  <c r="AO3" i="1" s="1"/>
  <c r="T12" i="1"/>
  <c r="T14" i="1"/>
  <c r="AK2" i="1"/>
  <c r="T16" i="1"/>
  <c r="Q4" i="1"/>
  <c r="R4" i="1"/>
  <c r="W3" i="1"/>
  <c r="AA3" i="1"/>
  <c r="AA4" i="1"/>
  <c r="W4" i="1"/>
  <c r="R3" i="1"/>
  <c r="Q3" i="1"/>
  <c r="F5" i="1"/>
  <c r="AF5" i="1" l="1"/>
  <c r="AG5" i="1" s="1"/>
  <c r="C6" i="1"/>
  <c r="E5" i="1"/>
  <c r="X6" i="1"/>
  <c r="K4" i="1"/>
  <c r="Y4" i="1"/>
  <c r="AE4" i="1" s="1"/>
  <c r="AI4" i="1" s="1"/>
  <c r="AL4" i="1" s="1"/>
  <c r="AO4" i="1" s="1"/>
  <c r="X5" i="1"/>
  <c r="U5" i="1"/>
  <c r="W5" i="1" s="1"/>
  <c r="I6" i="1"/>
  <c r="J5" i="1"/>
  <c r="Q5" i="1"/>
  <c r="H7" i="1"/>
  <c r="U6" i="1"/>
  <c r="AA6" i="1" s="1"/>
  <c r="AC4" i="1"/>
  <c r="AD4" i="1"/>
  <c r="AH4" i="1" s="1"/>
  <c r="AC3" i="1"/>
  <c r="AD3" i="1"/>
  <c r="AH3" i="1" s="1"/>
  <c r="T5" i="1"/>
  <c r="T4" i="1"/>
  <c r="T3" i="1"/>
  <c r="AM2" i="1"/>
  <c r="AN2" i="1"/>
  <c r="AP2" i="1" s="1"/>
  <c r="Q6" i="1"/>
  <c r="R6" i="1"/>
  <c r="H8" i="1"/>
  <c r="F6" i="1"/>
  <c r="Y5" i="1" l="1"/>
  <c r="AE5" i="1" s="1"/>
  <c r="AI5" i="1" s="1"/>
  <c r="AL5" i="1" s="1"/>
  <c r="AO5" i="1" s="1"/>
  <c r="K5" i="1"/>
  <c r="C7" i="1"/>
  <c r="X7" i="1" s="1"/>
  <c r="E6" i="1"/>
  <c r="AF6" i="1" s="1"/>
  <c r="AG6" i="1" s="1"/>
  <c r="I7" i="1"/>
  <c r="J6" i="1"/>
  <c r="AA5" i="1"/>
  <c r="Z5" i="1"/>
  <c r="Z4" i="1"/>
  <c r="W6" i="1"/>
  <c r="AC6" i="1"/>
  <c r="AD6" i="1"/>
  <c r="AJ4" i="1"/>
  <c r="AK4" i="1"/>
  <c r="AJ3" i="1"/>
  <c r="AK3" i="1"/>
  <c r="T6" i="1"/>
  <c r="R7" i="1"/>
  <c r="Q7" i="1"/>
  <c r="H9" i="1"/>
  <c r="F7" i="1"/>
  <c r="AF7" i="1" l="1"/>
  <c r="AG7" i="1" s="1"/>
  <c r="AC5" i="1"/>
  <c r="AD5" i="1"/>
  <c r="AH5" i="1" s="1"/>
  <c r="AH6" i="1"/>
  <c r="U7" i="1"/>
  <c r="Y6" i="1"/>
  <c r="K6" i="1"/>
  <c r="C8" i="1"/>
  <c r="E7" i="1"/>
  <c r="I8" i="1"/>
  <c r="J7" i="1"/>
  <c r="AM4" i="1"/>
  <c r="AN4" i="1"/>
  <c r="AP4" i="1" s="1"/>
  <c r="AM3" i="1"/>
  <c r="AN3" i="1"/>
  <c r="AP3" i="1" s="1"/>
  <c r="T7" i="1"/>
  <c r="Q8" i="1"/>
  <c r="R8" i="1"/>
  <c r="H10" i="1"/>
  <c r="F8" i="1"/>
  <c r="C9" i="1" l="1"/>
  <c r="E8" i="1"/>
  <c r="AF8" i="1" s="1"/>
  <c r="AG8" i="1" s="1"/>
  <c r="U8" i="1"/>
  <c r="X8" i="1"/>
  <c r="AK6" i="1"/>
  <c r="Y7" i="1"/>
  <c r="K7" i="1"/>
  <c r="I9" i="1"/>
  <c r="J8" i="1"/>
  <c r="AE6" i="1"/>
  <c r="AI6" i="1" s="1"/>
  <c r="AL6" i="1" s="1"/>
  <c r="AO6" i="1" s="1"/>
  <c r="Z6" i="1"/>
  <c r="AJ5" i="1"/>
  <c r="AK5" i="1"/>
  <c r="AA7" i="1"/>
  <c r="W7" i="1"/>
  <c r="T8" i="1"/>
  <c r="R9" i="1"/>
  <c r="Q9" i="1"/>
  <c r="H11" i="1"/>
  <c r="F9" i="1"/>
  <c r="AM6" i="1" l="1"/>
  <c r="AM5" i="1"/>
  <c r="AN5" i="1"/>
  <c r="AP5" i="1" s="1"/>
  <c r="Y8" i="1"/>
  <c r="AE8" i="1" s="1"/>
  <c r="AI8" i="1" s="1"/>
  <c r="AL8" i="1" s="1"/>
  <c r="AO8" i="1" s="1"/>
  <c r="K8" i="1"/>
  <c r="C10" i="1"/>
  <c r="E9" i="1"/>
  <c r="U9" i="1"/>
  <c r="X9" i="1"/>
  <c r="AD7" i="1"/>
  <c r="AH7" i="1" s="1"/>
  <c r="AC7" i="1"/>
  <c r="I10" i="1"/>
  <c r="J9" i="1"/>
  <c r="AN6" i="1"/>
  <c r="AP6" i="1" s="1"/>
  <c r="W8" i="1"/>
  <c r="AA8" i="1"/>
  <c r="AF9" i="1"/>
  <c r="AG9" i="1" s="1"/>
  <c r="AE7" i="1"/>
  <c r="AI7" i="1" s="1"/>
  <c r="AL7" i="1" s="1"/>
  <c r="AO7" i="1" s="1"/>
  <c r="Z7" i="1"/>
  <c r="AJ6" i="1"/>
  <c r="T9" i="1"/>
  <c r="Q10" i="1"/>
  <c r="R10" i="1"/>
  <c r="H12" i="1"/>
  <c r="F10" i="1"/>
  <c r="I11" i="1" l="1"/>
  <c r="J10" i="1"/>
  <c r="W9" i="1"/>
  <c r="AA9" i="1"/>
  <c r="AF10" i="1"/>
  <c r="AG10" i="1" s="1"/>
  <c r="Z8" i="1"/>
  <c r="AJ7" i="1"/>
  <c r="AK7" i="1"/>
  <c r="C11" i="1"/>
  <c r="E10" i="1"/>
  <c r="U10" i="1"/>
  <c r="X10" i="1"/>
  <c r="AC8" i="1"/>
  <c r="AD8" i="1"/>
  <c r="AH8" i="1" s="1"/>
  <c r="Y9" i="1"/>
  <c r="AE9" i="1" s="1"/>
  <c r="AI9" i="1" s="1"/>
  <c r="AL9" i="1" s="1"/>
  <c r="AO9" i="1" s="1"/>
  <c r="K9" i="1"/>
  <c r="T10" i="1"/>
  <c r="R11" i="1"/>
  <c r="Q11" i="1"/>
  <c r="H13" i="1"/>
  <c r="F11" i="1"/>
  <c r="AN7" i="1" l="1"/>
  <c r="AP7" i="1" s="1"/>
  <c r="AM7" i="1"/>
  <c r="Y10" i="1"/>
  <c r="AE10" i="1" s="1"/>
  <c r="K10" i="1"/>
  <c r="Z9" i="1"/>
  <c r="C12" i="1"/>
  <c r="E11" i="1"/>
  <c r="AF11" i="1" s="1"/>
  <c r="AG11" i="1" s="1"/>
  <c r="X11" i="1"/>
  <c r="U11" i="1"/>
  <c r="AI10" i="1"/>
  <c r="AL10" i="1" s="1"/>
  <c r="AO10" i="1" s="1"/>
  <c r="AA10" i="1"/>
  <c r="W10" i="1"/>
  <c r="I12" i="1"/>
  <c r="J11" i="1"/>
  <c r="AK8" i="1"/>
  <c r="AJ8" i="1"/>
  <c r="AC9" i="1"/>
  <c r="AD9" i="1"/>
  <c r="AH9" i="1" s="1"/>
  <c r="T11" i="1"/>
  <c r="H14" i="1"/>
  <c r="F12" i="1"/>
  <c r="Z10" i="1" l="1"/>
  <c r="AF12" i="1"/>
  <c r="AG12" i="1" s="1"/>
  <c r="J12" i="1"/>
  <c r="I13" i="1"/>
  <c r="E12" i="1"/>
  <c r="C13" i="1"/>
  <c r="X12" i="1"/>
  <c r="U12" i="1"/>
  <c r="AM8" i="1"/>
  <c r="AN8" i="1"/>
  <c r="AP8" i="1" s="1"/>
  <c r="W11" i="1"/>
  <c r="AA11" i="1"/>
  <c r="AJ9" i="1"/>
  <c r="AK9" i="1"/>
  <c r="AD10" i="1"/>
  <c r="AH10" i="1" s="1"/>
  <c r="AC10" i="1"/>
  <c r="Y11" i="1"/>
  <c r="AE11" i="1" s="1"/>
  <c r="AI11" i="1" s="1"/>
  <c r="AL11" i="1" s="1"/>
  <c r="AO11" i="1" s="1"/>
  <c r="K11" i="1"/>
  <c r="H15" i="1"/>
  <c r="F13" i="1"/>
  <c r="AJ10" i="1" l="1"/>
  <c r="AK10" i="1"/>
  <c r="Y12" i="1"/>
  <c r="AE12" i="1" s="1"/>
  <c r="AI12" i="1" s="1"/>
  <c r="AL12" i="1" s="1"/>
  <c r="AO12" i="1" s="1"/>
  <c r="K12" i="1"/>
  <c r="AF13" i="1"/>
  <c r="AG13" i="1" s="1"/>
  <c r="AM9" i="1"/>
  <c r="AN9" i="1"/>
  <c r="AP9" i="1" s="1"/>
  <c r="E13" i="1"/>
  <c r="C14" i="1"/>
  <c r="X13" i="1"/>
  <c r="U13" i="1"/>
  <c r="Z11" i="1"/>
  <c r="AC11" i="1"/>
  <c r="AD11" i="1"/>
  <c r="AH11" i="1" s="1"/>
  <c r="AA12" i="1"/>
  <c r="W12" i="1"/>
  <c r="I14" i="1"/>
  <c r="J13" i="1"/>
  <c r="H16" i="1"/>
  <c r="F14" i="1"/>
  <c r="Z12" i="1" l="1"/>
  <c r="I15" i="1"/>
  <c r="J14" i="1"/>
  <c r="E14" i="1"/>
  <c r="AF14" i="1" s="1"/>
  <c r="AG14" i="1" s="1"/>
  <c r="C15" i="1"/>
  <c r="U14" i="1"/>
  <c r="X14" i="1"/>
  <c r="AN10" i="1"/>
  <c r="AP10" i="1" s="1"/>
  <c r="AM10" i="1"/>
  <c r="AD12" i="1"/>
  <c r="AH12" i="1" s="1"/>
  <c r="AC12" i="1"/>
  <c r="W13" i="1"/>
  <c r="AA13" i="1"/>
  <c r="Y13" i="1"/>
  <c r="AE13" i="1" s="1"/>
  <c r="AI13" i="1" s="1"/>
  <c r="AL13" i="1" s="1"/>
  <c r="AO13" i="1" s="1"/>
  <c r="K13" i="1"/>
  <c r="AJ11" i="1"/>
  <c r="AK11" i="1"/>
  <c r="F15" i="1"/>
  <c r="Z13" i="1" l="1"/>
  <c r="Y14" i="1"/>
  <c r="AE14" i="1" s="1"/>
  <c r="AI14" i="1" s="1"/>
  <c r="AL14" i="1" s="1"/>
  <c r="AO14" i="1" s="1"/>
  <c r="K14" i="1"/>
  <c r="AM11" i="1"/>
  <c r="AN11" i="1"/>
  <c r="AP11" i="1" s="1"/>
  <c r="AK12" i="1"/>
  <c r="AJ12" i="1"/>
  <c r="AA14" i="1"/>
  <c r="W14" i="1"/>
  <c r="I16" i="1"/>
  <c r="J16" i="1" s="1"/>
  <c r="J15" i="1"/>
  <c r="AD13" i="1"/>
  <c r="AH13" i="1" s="1"/>
  <c r="AC13" i="1"/>
  <c r="E15" i="1"/>
  <c r="AF15" i="1" s="1"/>
  <c r="AG15" i="1" s="1"/>
  <c r="C16" i="1"/>
  <c r="X15" i="1"/>
  <c r="U15" i="1"/>
  <c r="F16" i="1"/>
  <c r="Z14" i="1" l="1"/>
  <c r="W15" i="1"/>
  <c r="AA15" i="1"/>
  <c r="AK13" i="1"/>
  <c r="AJ13" i="1"/>
  <c r="AD14" i="1"/>
  <c r="AH14" i="1" s="1"/>
  <c r="AC14" i="1"/>
  <c r="AF16" i="1"/>
  <c r="AG16" i="1" s="1"/>
  <c r="AI16" i="1" s="1"/>
  <c r="AL16" i="1" s="1"/>
  <c r="AO16" i="1" s="1"/>
  <c r="E16" i="1"/>
  <c r="U16" i="1"/>
  <c r="X16" i="1"/>
  <c r="Z16" i="1" s="1"/>
  <c r="Y15" i="1"/>
  <c r="AE15" i="1" s="1"/>
  <c r="AI15" i="1" s="1"/>
  <c r="AL15" i="1" s="1"/>
  <c r="AO15" i="1" s="1"/>
  <c r="K15" i="1"/>
  <c r="Y16" i="1"/>
  <c r="AE16" i="1" s="1"/>
  <c r="K16" i="1"/>
  <c r="AM12" i="1"/>
  <c r="AN12" i="1"/>
  <c r="AP12" i="1" s="1"/>
  <c r="AM13" i="1" l="1"/>
  <c r="AN13" i="1"/>
  <c r="AP13" i="1" s="1"/>
  <c r="AA16" i="1"/>
  <c r="W16" i="1"/>
  <c r="Z15" i="1"/>
  <c r="AK14" i="1"/>
  <c r="AJ14" i="1"/>
  <c r="AD15" i="1"/>
  <c r="AH15" i="1" s="1"/>
  <c r="AC15" i="1"/>
  <c r="AK15" i="1" l="1"/>
  <c r="AJ15" i="1"/>
  <c r="AD16" i="1"/>
  <c r="AH16" i="1" s="1"/>
  <c r="AC16" i="1"/>
  <c r="AN14" i="1"/>
  <c r="AP14" i="1" s="1"/>
  <c r="AM14" i="1"/>
  <c r="AK16" i="1" l="1"/>
  <c r="AJ16" i="1"/>
  <c r="AN15" i="1"/>
  <c r="AP15" i="1" s="1"/>
  <c r="AM15" i="1"/>
  <c r="AM16" i="1" l="1"/>
  <c r="AN16" i="1"/>
  <c r="AP16" i="1" s="1"/>
</calcChain>
</file>

<file path=xl/sharedStrings.xml><?xml version="1.0" encoding="utf-8"?>
<sst xmlns="http://schemas.openxmlformats.org/spreadsheetml/2006/main" count="42" uniqueCount="42">
  <si>
    <t>t</t>
  </si>
  <si>
    <t>L</t>
  </si>
  <si>
    <t>T</t>
  </si>
  <si>
    <t>v1(t)</t>
  </si>
  <si>
    <t>v2(t)</t>
  </si>
  <si>
    <t>V2</t>
  </si>
  <si>
    <t>v(t)</t>
  </si>
  <si>
    <t>A1</t>
  </si>
  <si>
    <t>A2</t>
  </si>
  <si>
    <t>exp(-t/T)</t>
  </si>
  <si>
    <t>-t/T</t>
  </si>
  <si>
    <t>categoria</t>
  </si>
  <si>
    <t>R1</t>
  </si>
  <si>
    <t>R2</t>
  </si>
  <si>
    <t>in1(t&lt;0)</t>
  </si>
  <si>
    <t>in2(t&lt;0)</t>
  </si>
  <si>
    <t>in(t&lt;0)</t>
  </si>
  <si>
    <t>if1(t&lt;0)</t>
  </si>
  <si>
    <t>if2(t&lt;0)</t>
  </si>
  <si>
    <t>if(t&lt;0)</t>
  </si>
  <si>
    <t>i1(t&lt;0)</t>
  </si>
  <si>
    <t>i2(t&lt;0)</t>
  </si>
  <si>
    <t>i(t&lt;0)</t>
  </si>
  <si>
    <t>i1(0-)</t>
  </si>
  <si>
    <t>i2(0-)</t>
  </si>
  <si>
    <t>i(0-)</t>
  </si>
  <si>
    <t>if1(t&gt;0)</t>
  </si>
  <si>
    <t>if2(t&gt;0)</t>
  </si>
  <si>
    <t>if(t&gt;0)</t>
  </si>
  <si>
    <t>i1(0+)</t>
  </si>
  <si>
    <t>i2(0+)</t>
  </si>
  <si>
    <t>i(0+)</t>
  </si>
  <si>
    <t>Rth</t>
  </si>
  <si>
    <t>in1(t&gt;0)</t>
  </si>
  <si>
    <t>in2(t&gt;0)</t>
  </si>
  <si>
    <t>in(t&gt;0)</t>
  </si>
  <si>
    <t>i1(t&gt;0)</t>
  </si>
  <si>
    <t>i2(t&gt;0)</t>
  </si>
  <si>
    <t>i(t&gt;0)</t>
  </si>
  <si>
    <t>i1(t)</t>
  </si>
  <si>
    <t>i2(t)</t>
  </si>
  <si>
    <t>i(t)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</si>
</sst>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6" formatCode="0.0"/>
  </numFmts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Fill="1" applyAlignment="1">
      <alignment horizontal="center"/>
    </xf>
    <xf numFmtId="164" fontId="0" fillId="0" borderId="0" xfId="0" applyNumberFormat="1" applyFill="1" applyAlignment="1">
      <alignment horizontal="center"/>
    </xf>
    <xf numFmtId="2" fontId="0" fillId="0" borderId="0" xfId="0" applyNumberFormat="1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166" fontId="0" fillId="0" borderId="0" xfId="0" applyNumberFormat="1" applyAlignment="1">
      <alignment horizontal="center"/>
    </xf>
    <xf numFmtId="49" fontId="0" fillId="4" borderId="0" xfId="0" applyNumberFormat="1" applyFill="1" applyAlignment="1">
      <alignment horizontal="center"/>
    </xf>
  </cellXfs>
  <cellStyles count="1">
    <cellStyle name="Normal" xfId="0" builtinId="0"/>
  </cellStyles>
  <dxfs count="3"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2400"/>
              <a:t>Corriente</a:t>
            </a:r>
            <a:r>
              <a:rPr lang="es-CO" sz="2400" baseline="0"/>
              <a:t> En Circuito RL Con Fuentes </a:t>
            </a:r>
          </a:p>
          <a:p>
            <a:pPr>
              <a:defRPr sz="2400"/>
            </a:pPr>
            <a:r>
              <a:rPr lang="es-CO" sz="2400" baseline="0"/>
              <a:t>Por Superposición</a:t>
            </a:r>
            <a:endParaRPr lang="es-CO" sz="2400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6.2697354512993547E-2"/>
          <c:y val="0.22123565890725816"/>
          <c:w val="0.919349497164058"/>
          <c:h val="0.46430543576202343"/>
        </c:manualLayout>
      </c:layout>
      <c:lineChart>
        <c:grouping val="standard"/>
        <c:varyColors val="0"/>
        <c:ser>
          <c:idx val="0"/>
          <c:order val="0"/>
          <c:tx>
            <c:strRef>
              <c:f>Hoja1!$AN$1</c:f>
              <c:strCache>
                <c:ptCount val="1"/>
                <c:pt idx="0">
                  <c:v>i1(t)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Hoja1!$B$2:$B$16</c:f>
              <c:numCache>
                <c:formatCode>0.0</c:formatCode>
                <c:ptCount val="15"/>
                <c:pt idx="0">
                  <c:v>-1</c:v>
                </c:pt>
                <c:pt idx="1">
                  <c:v>-0.5</c:v>
                </c:pt>
                <c:pt idx="2">
                  <c:v>0</c:v>
                </c:pt>
                <c:pt idx="3">
                  <c:v>0.5</c:v>
                </c:pt>
                <c:pt idx="4">
                  <c:v>1</c:v>
                </c:pt>
                <c:pt idx="5">
                  <c:v>1.5</c:v>
                </c:pt>
                <c:pt idx="6">
                  <c:v>2</c:v>
                </c:pt>
                <c:pt idx="7">
                  <c:v>2.5</c:v>
                </c:pt>
                <c:pt idx="8">
                  <c:v>3</c:v>
                </c:pt>
                <c:pt idx="9">
                  <c:v>3.5</c:v>
                </c:pt>
                <c:pt idx="10">
                  <c:v>4</c:v>
                </c:pt>
                <c:pt idx="11">
                  <c:v>4.5</c:v>
                </c:pt>
                <c:pt idx="12">
                  <c:v>5</c:v>
                </c:pt>
                <c:pt idx="13">
                  <c:v>5.5</c:v>
                </c:pt>
                <c:pt idx="14">
                  <c:v>6</c:v>
                </c:pt>
              </c:numCache>
            </c:numRef>
          </c:cat>
          <c:val>
            <c:numRef>
              <c:f>Hoja1!$AN$2:$AN$16</c:f>
              <c:numCache>
                <c:formatCode>0.00</c:formatCode>
                <c:ptCount val="15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25</c:v>
                </c:pt>
                <c:pt idx="6">
                  <c:v>25</c:v>
                </c:pt>
                <c:pt idx="7">
                  <c:v>25</c:v>
                </c:pt>
                <c:pt idx="8">
                  <c:v>25</c:v>
                </c:pt>
                <c:pt idx="9">
                  <c:v>25</c:v>
                </c:pt>
                <c:pt idx="10">
                  <c:v>25</c:v>
                </c:pt>
                <c:pt idx="11">
                  <c:v>25</c:v>
                </c:pt>
                <c:pt idx="12">
                  <c:v>25</c:v>
                </c:pt>
                <c:pt idx="13">
                  <c:v>25</c:v>
                </c:pt>
                <c:pt idx="14">
                  <c:v>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1577408"/>
        <c:axId val="194450048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Hoja1!$AO$1</c15:sqref>
                        </c15:formulaRef>
                      </c:ext>
                    </c:extLst>
                    <c:strCache>
                      <c:ptCount val="1"/>
                      <c:pt idx="0">
                        <c:v>i2(t)</c:v>
                      </c:pt>
                    </c:strCache>
                  </c:strRef>
                </c:tx>
                <c:spPr>
                  <a:ln w="28575" cap="rnd">
                    <a:solidFill>
                      <a:srgbClr val="FF0000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Hoja1!$B$2:$B$16</c15:sqref>
                        </c15:formulaRef>
                      </c:ext>
                    </c:extLst>
                    <c:numCache>
                      <c:formatCode>0.0</c:formatCode>
                      <c:ptCount val="15"/>
                      <c:pt idx="0">
                        <c:v>-1</c:v>
                      </c:pt>
                      <c:pt idx="1">
                        <c:v>-0.5</c:v>
                      </c:pt>
                      <c:pt idx="2">
                        <c:v>0</c:v>
                      </c:pt>
                      <c:pt idx="3">
                        <c:v>0.5</c:v>
                      </c:pt>
                      <c:pt idx="4">
                        <c:v>1</c:v>
                      </c:pt>
                      <c:pt idx="5">
                        <c:v>1.5</c:v>
                      </c:pt>
                      <c:pt idx="6">
                        <c:v>2</c:v>
                      </c:pt>
                      <c:pt idx="7">
                        <c:v>2.5</c:v>
                      </c:pt>
                      <c:pt idx="8">
                        <c:v>3</c:v>
                      </c:pt>
                      <c:pt idx="9">
                        <c:v>3.5</c:v>
                      </c:pt>
                      <c:pt idx="10">
                        <c:v>4</c:v>
                      </c:pt>
                      <c:pt idx="11">
                        <c:v>4.5</c:v>
                      </c:pt>
                      <c:pt idx="12">
                        <c:v>5</c:v>
                      </c:pt>
                      <c:pt idx="13">
                        <c:v>5.5</c:v>
                      </c:pt>
                      <c:pt idx="14">
                        <c:v>6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Hoja1!$AO$2:$AO$16</c15:sqref>
                        </c15:formulaRef>
                      </c:ext>
                    </c:extLst>
                    <c:numCache>
                      <c:formatCode>0.00</c:formatCode>
                      <c:ptCount val="15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5.5299804232148766</c:v>
                      </c:pt>
                      <c:pt idx="4">
                        <c:v>9.8367335071841637</c:v>
                      </c:pt>
                      <c:pt idx="5">
                        <c:v>13.190836181474634</c:v>
                      </c:pt>
                      <c:pt idx="6">
                        <c:v>15.803013970713941</c:v>
                      </c:pt>
                      <c:pt idx="7">
                        <c:v>17.837380078495247</c:v>
                      </c:pt>
                      <c:pt idx="8">
                        <c:v>19.421745996289253</c:v>
                      </c:pt>
                      <c:pt idx="9">
                        <c:v>20.655651413738873</c:v>
                      </c:pt>
                      <c:pt idx="10">
                        <c:v>21.616617919084682</c:v>
                      </c:pt>
                      <c:pt idx="11">
                        <c:v>22.365019385953392</c:v>
                      </c:pt>
                      <c:pt idx="12">
                        <c:v>22.947875034402529</c:v>
                      </c:pt>
                      <c:pt idx="13">
                        <c:v>23.401803469832309</c:v>
                      </c:pt>
                      <c:pt idx="14">
                        <c:v>23.7553232908034</c:v>
                      </c:pt>
                    </c:numCache>
                  </c:numRef>
                </c:val>
                <c:smooth val="0"/>
              </c15:ser>
            </c15:filteredLineSeries>
            <c15:filteredLineSeries>
              <c15:ser>
                <c:idx val="2"/>
                <c:order val="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Hoja1!$AP$1</c15:sqref>
                        </c15:formulaRef>
                      </c:ext>
                    </c:extLst>
                    <c:strCache>
                      <c:ptCount val="1"/>
                      <c:pt idx="0">
                        <c:v>i(t)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dLbls>
                  <c:dLbl>
                    <c:idx val="2"/>
                    <c:delete val="1"/>
                    <c:extLst>
                      <c:ext xmlns:c15="http://schemas.microsoft.com/office/drawing/2012/chart" uri="{CE6537A1-D6FC-4f65-9D91-7224C49458BB}">
                        <c15:layout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dLblPos val="t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xmlns:c15="http://schemas.microsoft.com/office/drawing/2012/chart" uri="{CE6537A1-D6FC-4f65-9D91-7224C49458BB}">
                      <c15:layout/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Hoja1!$B$2:$B$16</c15:sqref>
                        </c15:formulaRef>
                      </c:ext>
                    </c:extLst>
                    <c:numCache>
                      <c:formatCode>0.0</c:formatCode>
                      <c:ptCount val="15"/>
                      <c:pt idx="0">
                        <c:v>-1</c:v>
                      </c:pt>
                      <c:pt idx="1">
                        <c:v>-0.5</c:v>
                      </c:pt>
                      <c:pt idx="2">
                        <c:v>0</c:v>
                      </c:pt>
                      <c:pt idx="3">
                        <c:v>0.5</c:v>
                      </c:pt>
                      <c:pt idx="4">
                        <c:v>1</c:v>
                      </c:pt>
                      <c:pt idx="5">
                        <c:v>1.5</c:v>
                      </c:pt>
                      <c:pt idx="6">
                        <c:v>2</c:v>
                      </c:pt>
                      <c:pt idx="7">
                        <c:v>2.5</c:v>
                      </c:pt>
                      <c:pt idx="8">
                        <c:v>3</c:v>
                      </c:pt>
                      <c:pt idx="9">
                        <c:v>3.5</c:v>
                      </c:pt>
                      <c:pt idx="10">
                        <c:v>4</c:v>
                      </c:pt>
                      <c:pt idx="11">
                        <c:v>4.5</c:v>
                      </c:pt>
                      <c:pt idx="12">
                        <c:v>5</c:v>
                      </c:pt>
                      <c:pt idx="13">
                        <c:v>5.5</c:v>
                      </c:pt>
                      <c:pt idx="14">
                        <c:v>6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Hoja1!$AP$2:$AP$16</c15:sqref>
                        </c15:formulaRef>
                      </c:ext>
                    </c:extLst>
                    <c:numCache>
                      <c:formatCode>0.00</c:formatCode>
                      <c:ptCount val="15"/>
                      <c:pt idx="0">
                        <c:v>25</c:v>
                      </c:pt>
                      <c:pt idx="1">
                        <c:v>25</c:v>
                      </c:pt>
                      <c:pt idx="2">
                        <c:v>25</c:v>
                      </c:pt>
                      <c:pt idx="3">
                        <c:v>30.529980423214877</c:v>
                      </c:pt>
                      <c:pt idx="4">
                        <c:v>34.836733507184164</c:v>
                      </c:pt>
                      <c:pt idx="5">
                        <c:v>38.190836181474637</c:v>
                      </c:pt>
                      <c:pt idx="6">
                        <c:v>40.803013970713941</c:v>
                      </c:pt>
                      <c:pt idx="7">
                        <c:v>42.837380078495244</c:v>
                      </c:pt>
                      <c:pt idx="8">
                        <c:v>44.421745996289253</c:v>
                      </c:pt>
                      <c:pt idx="9">
                        <c:v>45.655651413738873</c:v>
                      </c:pt>
                      <c:pt idx="10">
                        <c:v>46.616617919084682</c:v>
                      </c:pt>
                      <c:pt idx="11">
                        <c:v>47.365019385953389</c:v>
                      </c:pt>
                      <c:pt idx="12">
                        <c:v>47.947875034402529</c:v>
                      </c:pt>
                      <c:pt idx="13">
                        <c:v>48.401803469832309</c:v>
                      </c:pt>
                      <c:pt idx="14">
                        <c:v>48.755323290803403</c:v>
                      </c:pt>
                    </c:numCache>
                  </c:numRef>
                </c:val>
                <c:smooth val="0"/>
              </c15:ser>
            </c15:filteredLineSeries>
          </c:ext>
        </c:extLst>
      </c:lineChart>
      <c:catAx>
        <c:axId val="2815774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2000"/>
                  <a:t>Tíempo (s)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00" sourceLinked="0"/>
        <c:majorTickMark val="out"/>
        <c:minorTickMark val="none"/>
        <c:tickLblPos val="nextTo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44500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94450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2000"/>
                  <a:t>Corriente (A)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81577408"/>
        <c:crossesAt val="3"/>
        <c:crossBetween val="midCat"/>
      </c:valAx>
      <c:spPr>
        <a:solidFill>
          <a:schemeClr val="bg1"/>
        </a:solidFill>
        <a:ln>
          <a:solidFill>
            <a:schemeClr val="accent1">
              <a:lumMod val="20000"/>
              <a:lumOff val="80000"/>
            </a:schemeClr>
          </a:solidFill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3175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286871</xdr:colOff>
      <xdr:row>2</xdr:row>
      <xdr:rowOff>161364</xdr:rowOff>
    </xdr:from>
    <xdr:to>
      <xdr:col>37</xdr:col>
      <xdr:colOff>152400</xdr:colOff>
      <xdr:row>26</xdr:row>
      <xdr:rowOff>8965</xdr:rowOff>
    </xdr:to>
    <xdr:graphicFrame macro="">
      <xdr:nvGraphicFramePr>
        <xdr:cNvPr id="14" name="Gráfico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6"/>
  <sheetViews>
    <sheetView tabSelected="1" topLeftCell="U1" zoomScale="85" zoomScaleNormal="85" workbookViewId="0">
      <selection activeCell="AN23" sqref="AN23"/>
    </sheetView>
  </sheetViews>
  <sheetFormatPr baseColWidth="10" defaultRowHeight="14.4" x14ac:dyDescent="0.3"/>
  <cols>
    <col min="1" max="1" width="8.88671875" style="1" bestFit="1" customWidth="1"/>
    <col min="2" max="2" width="4.109375" style="1" bestFit="1" customWidth="1"/>
    <col min="3" max="3" width="4.5546875" style="1" customWidth="1"/>
    <col min="4" max="5" width="5" style="1" customWidth="1"/>
    <col min="6" max="6" width="5.109375" style="1" bestFit="1" customWidth="1"/>
    <col min="7" max="7" width="2" style="1" bestFit="1" customWidth="1"/>
    <col min="8" max="8" width="4.77734375" style="1" bestFit="1" customWidth="1"/>
    <col min="9" max="9" width="3.109375" style="1" bestFit="1" customWidth="1"/>
    <col min="10" max="10" width="4.77734375" style="1" bestFit="1" customWidth="1"/>
    <col min="11" max="11" width="3.77734375" style="1" bestFit="1" customWidth="1"/>
    <col min="12" max="12" width="8.44140625" style="1" bestFit="1" customWidth="1"/>
    <col min="13" max="13" width="8.44140625" style="1" customWidth="1"/>
    <col min="14" max="14" width="7.44140625" style="1" bestFit="1" customWidth="1"/>
    <col min="15" max="15" width="8.109375" style="1" bestFit="1" customWidth="1"/>
    <col min="16" max="16" width="8.109375" style="1" customWidth="1"/>
    <col min="17" max="17" width="7" style="1" bestFit="1" customWidth="1"/>
    <col min="18" max="18" width="7.44140625" style="1" bestFit="1" customWidth="1"/>
    <col min="19" max="19" width="7.44140625" style="1" customWidth="1"/>
    <col min="20" max="22" width="6.33203125" style="1" bestFit="1" customWidth="1"/>
    <col min="23" max="23" width="5.33203125" style="1" bestFit="1" customWidth="1"/>
    <col min="24" max="25" width="8.109375" style="1" bestFit="1" customWidth="1"/>
    <col min="26" max="26" width="7" style="1" bestFit="1" customWidth="1"/>
    <col min="27" max="28" width="6.77734375" style="1" bestFit="1" customWidth="1"/>
    <col min="29" max="29" width="5.77734375" bestFit="1" customWidth="1"/>
    <col min="30" max="30" width="3.109375" style="1" bestFit="1" customWidth="1"/>
    <col min="31" max="31" width="4.6640625" style="1" bestFit="1" customWidth="1"/>
    <col min="32" max="32" width="6.77734375" style="1" bestFit="1" customWidth="1"/>
    <col min="33" max="33" width="8.33203125" style="1" bestFit="1" customWidth="1"/>
    <col min="34" max="35" width="8.44140625" style="1" bestFit="1" customWidth="1"/>
    <col min="36" max="38" width="7.44140625" style="1" bestFit="1" customWidth="1"/>
    <col min="39" max="39" width="6.33203125" style="1" bestFit="1" customWidth="1"/>
    <col min="40" max="41" width="5.33203125" style="1" bestFit="1" customWidth="1"/>
    <col min="42" max="42" width="5.5546875" style="1" bestFit="1" customWidth="1"/>
    <col min="43" max="16384" width="11.5546875" style="1"/>
  </cols>
  <sheetData>
    <row r="1" spans="1:42" x14ac:dyDescent="0.3">
      <c r="A1" s="8" t="s">
        <v>11</v>
      </c>
      <c r="B1" s="8" t="s">
        <v>0</v>
      </c>
      <c r="C1" s="8" t="s">
        <v>12</v>
      </c>
      <c r="D1" s="8" t="s">
        <v>13</v>
      </c>
      <c r="E1" s="8" t="s">
        <v>32</v>
      </c>
      <c r="F1" s="8" t="s">
        <v>1</v>
      </c>
      <c r="G1" s="9" t="s">
        <v>2</v>
      </c>
      <c r="H1" s="8" t="s">
        <v>3</v>
      </c>
      <c r="I1" s="8" t="s">
        <v>5</v>
      </c>
      <c r="J1" s="8" t="s">
        <v>4</v>
      </c>
      <c r="K1" s="8" t="s">
        <v>6</v>
      </c>
      <c r="L1" s="8" t="s">
        <v>14</v>
      </c>
      <c r="M1" s="8" t="s">
        <v>15</v>
      </c>
      <c r="N1" s="8" t="s">
        <v>16</v>
      </c>
      <c r="O1" s="8" t="s">
        <v>17</v>
      </c>
      <c r="P1" s="8" t="s">
        <v>18</v>
      </c>
      <c r="Q1" s="8" t="s">
        <v>19</v>
      </c>
      <c r="R1" s="8" t="s">
        <v>20</v>
      </c>
      <c r="S1" s="8" t="s">
        <v>21</v>
      </c>
      <c r="T1" s="8" t="s">
        <v>22</v>
      </c>
      <c r="U1" s="8" t="s">
        <v>23</v>
      </c>
      <c r="V1" s="8" t="s">
        <v>24</v>
      </c>
      <c r="W1" s="8" t="s">
        <v>25</v>
      </c>
      <c r="X1" s="8" t="s">
        <v>26</v>
      </c>
      <c r="Y1" s="8" t="s">
        <v>27</v>
      </c>
      <c r="Z1" s="8" t="s">
        <v>28</v>
      </c>
      <c r="AA1" s="8" t="s">
        <v>29</v>
      </c>
      <c r="AB1" s="8" t="s">
        <v>30</v>
      </c>
      <c r="AC1" s="8" t="s">
        <v>31</v>
      </c>
      <c r="AD1" s="8" t="s">
        <v>7</v>
      </c>
      <c r="AE1" s="8" t="s">
        <v>8</v>
      </c>
      <c r="AF1" s="11" t="s">
        <v>10</v>
      </c>
      <c r="AG1" s="9" t="s">
        <v>9</v>
      </c>
      <c r="AH1" s="9" t="s">
        <v>33</v>
      </c>
      <c r="AI1" s="9" t="s">
        <v>34</v>
      </c>
      <c r="AJ1" s="9" t="s">
        <v>35</v>
      </c>
      <c r="AK1" s="9" t="s">
        <v>36</v>
      </c>
      <c r="AL1" s="9" t="s">
        <v>37</v>
      </c>
      <c r="AM1" s="9" t="s">
        <v>38</v>
      </c>
      <c r="AN1" s="9" t="s">
        <v>39</v>
      </c>
      <c r="AO1" s="9" t="s">
        <v>40</v>
      </c>
      <c r="AP1" s="9" t="s">
        <v>41</v>
      </c>
    </row>
    <row r="2" spans="1:42" x14ac:dyDescent="0.3">
      <c r="A2" s="1">
        <v>1</v>
      </c>
      <c r="B2" s="10">
        <v>-1</v>
      </c>
      <c r="C2" s="3">
        <v>2</v>
      </c>
      <c r="D2" s="3">
        <v>6</v>
      </c>
      <c r="E2" s="3">
        <f>(C2*D2)/(C2+D2)</f>
        <v>1.5</v>
      </c>
      <c r="F2" s="3">
        <v>3</v>
      </c>
      <c r="G2" s="1">
        <f>F2/E2</f>
        <v>2</v>
      </c>
      <c r="H2" s="3">
        <v>50</v>
      </c>
      <c r="I2" s="3">
        <v>50</v>
      </c>
      <c r="J2" s="1">
        <f>IF($B2&lt;0,0,$I2)</f>
        <v>0</v>
      </c>
      <c r="K2" s="1">
        <f>H2+J2</f>
        <v>50</v>
      </c>
      <c r="L2" s="1">
        <v>0</v>
      </c>
      <c r="M2" s="1">
        <v>0</v>
      </c>
      <c r="N2" s="1">
        <f>L2+M2</f>
        <v>0</v>
      </c>
      <c r="O2" s="1">
        <f>IF($B2&lt;0,$I2/$C2,0)</f>
        <v>25</v>
      </c>
      <c r="P2" s="1">
        <v>0</v>
      </c>
      <c r="Q2" s="1">
        <f>O2+P2</f>
        <v>25</v>
      </c>
      <c r="R2" s="1">
        <f>O2+L2</f>
        <v>25</v>
      </c>
      <c r="S2" s="1">
        <f>P2+M2</f>
        <v>0</v>
      </c>
      <c r="T2" s="1">
        <f>R2+S2</f>
        <v>25</v>
      </c>
      <c r="U2" s="1">
        <f>$H2/$C2</f>
        <v>25</v>
      </c>
      <c r="V2" s="1">
        <v>0</v>
      </c>
      <c r="W2" s="1">
        <f>U2+V2</f>
        <v>25</v>
      </c>
      <c r="X2" s="1">
        <f>IF(B2&lt;0,0,H2/C2)</f>
        <v>0</v>
      </c>
      <c r="Y2" s="1">
        <f>IF(B2&lt;0,0,J2/C2)</f>
        <v>0</v>
      </c>
      <c r="Z2" s="1">
        <f>X2+Y2</f>
        <v>0</v>
      </c>
      <c r="AA2" s="1">
        <f>U2</f>
        <v>25</v>
      </c>
      <c r="AB2" s="1">
        <f>V2</f>
        <v>0</v>
      </c>
      <c r="AC2" s="1">
        <f>AA2+AB2</f>
        <v>25</v>
      </c>
      <c r="AD2" s="1">
        <f>IF(B2&lt;0,0,AA2-X2)</f>
        <v>0</v>
      </c>
      <c r="AE2" s="1">
        <f>IF(B2&lt;0,0,AB2-Y2)</f>
        <v>0</v>
      </c>
      <c r="AF2" s="1">
        <f>IF(B2&lt;0,0,-B2/G2)</f>
        <v>0</v>
      </c>
      <c r="AG2" s="4">
        <f>EXP(AF2)</f>
        <v>1</v>
      </c>
      <c r="AH2" s="1">
        <f>AD2*AG2</f>
        <v>0</v>
      </c>
      <c r="AI2" s="2">
        <f>IF(B2&lt;0,0,AE2*AG2)</f>
        <v>0</v>
      </c>
      <c r="AJ2" s="2">
        <f>AH2+AI2</f>
        <v>0</v>
      </c>
      <c r="AK2" s="2">
        <f>X2+AH2</f>
        <v>0</v>
      </c>
      <c r="AL2" s="2">
        <f>Y2+AI2</f>
        <v>0</v>
      </c>
      <c r="AM2" s="2">
        <f>AK2+AL2</f>
        <v>0</v>
      </c>
      <c r="AN2" s="2">
        <f>R2+AK2</f>
        <v>25</v>
      </c>
      <c r="AO2" s="2">
        <f>S2+AL2</f>
        <v>0</v>
      </c>
      <c r="AP2" s="2">
        <f>AN2+AO2</f>
        <v>25</v>
      </c>
    </row>
    <row r="3" spans="1:42" x14ac:dyDescent="0.3">
      <c r="A3" s="1">
        <v>2</v>
      </c>
      <c r="B3" s="10">
        <v>-0.5</v>
      </c>
      <c r="C3" s="1">
        <f>C2</f>
        <v>2</v>
      </c>
      <c r="D3" s="1">
        <f>D2</f>
        <v>6</v>
      </c>
      <c r="E3" s="5">
        <f t="shared" ref="E3:E16" si="0">(C3*D3)/(C3+D3)</f>
        <v>1.5</v>
      </c>
      <c r="F3" s="1">
        <f>F2</f>
        <v>3</v>
      </c>
      <c r="G3" s="1">
        <f t="shared" ref="G3:G16" si="1">F3/E3</f>
        <v>2</v>
      </c>
      <c r="H3" s="1">
        <f>H2</f>
        <v>50</v>
      </c>
      <c r="I3" s="1">
        <f>I2</f>
        <v>50</v>
      </c>
      <c r="J3" s="1">
        <f>IF($B3&lt;0,0,$I3)</f>
        <v>0</v>
      </c>
      <c r="K3" s="1">
        <f t="shared" ref="K3:K16" si="2">H3+J3</f>
        <v>50</v>
      </c>
      <c r="L3" s="1">
        <v>0</v>
      </c>
      <c r="M3" s="1">
        <v>0</v>
      </c>
      <c r="N3" s="1">
        <f t="shared" ref="N3:N16" si="3">L3+M3</f>
        <v>0</v>
      </c>
      <c r="O3" s="1">
        <f>IF($B3&lt;0,$I3/$C3,0)</f>
        <v>25</v>
      </c>
      <c r="P3" s="1">
        <v>0</v>
      </c>
      <c r="Q3" s="1">
        <f t="shared" ref="Q3:Q16" si="4">O3+P3</f>
        <v>25</v>
      </c>
      <c r="R3" s="1">
        <f t="shared" ref="R3:R16" si="5">O3+L3</f>
        <v>25</v>
      </c>
      <c r="S3" s="1">
        <f t="shared" ref="S3:S16" si="6">P3+M3</f>
        <v>0</v>
      </c>
      <c r="T3" s="1">
        <f t="shared" ref="T3:T16" si="7">R3+S3</f>
        <v>25</v>
      </c>
      <c r="U3" s="1">
        <f>$H3/$C3</f>
        <v>25</v>
      </c>
      <c r="V3" s="1">
        <v>0</v>
      </c>
      <c r="W3" s="1">
        <f t="shared" ref="W3:W16" si="8">U3+V3</f>
        <v>25</v>
      </c>
      <c r="X3" s="1">
        <f>IF(B3&lt;0,0,H3/C3)</f>
        <v>0</v>
      </c>
      <c r="Y3" s="1">
        <f>IF(B3&lt;0,0,J3/C3)</f>
        <v>0</v>
      </c>
      <c r="Z3" s="1">
        <f t="shared" ref="Z3:Z16" si="9">X3+Y3</f>
        <v>0</v>
      </c>
      <c r="AA3" s="1">
        <f t="shared" ref="AA3:AA16" si="10">U3</f>
        <v>25</v>
      </c>
      <c r="AB3" s="1">
        <f t="shared" ref="AB3:AB16" si="11">V3</f>
        <v>0</v>
      </c>
      <c r="AC3" s="1">
        <f t="shared" ref="AC3:AC16" si="12">AA3+AB3</f>
        <v>25</v>
      </c>
      <c r="AD3" s="1">
        <f>IF(B3&lt;0,0,AA3-X3)</f>
        <v>0</v>
      </c>
      <c r="AE3" s="1">
        <f>IF(B3&lt;0,0,AB3-Y3)</f>
        <v>0</v>
      </c>
      <c r="AF3" s="1">
        <f>IF(B3&lt;0,0,-B3/G3)</f>
        <v>0</v>
      </c>
      <c r="AG3" s="4">
        <f t="shared" ref="AG3:AG16" si="13">EXP(AF3)</f>
        <v>1</v>
      </c>
      <c r="AH3" s="1">
        <f t="shared" ref="AH3:AH16" si="14">AD3*AG3</f>
        <v>0</v>
      </c>
      <c r="AI3" s="2">
        <f>IF(B3&lt;0,0,AE3*AG3)</f>
        <v>0</v>
      </c>
      <c r="AJ3" s="2">
        <f t="shared" ref="AJ3:AJ16" si="15">AH3+AI3</f>
        <v>0</v>
      </c>
      <c r="AK3" s="2">
        <f t="shared" ref="AK3:AK16" si="16">X3+AH3</f>
        <v>0</v>
      </c>
      <c r="AL3" s="2">
        <f t="shared" ref="AL3:AL16" si="17">Y3+AI3</f>
        <v>0</v>
      </c>
      <c r="AM3" s="2">
        <f t="shared" ref="AM3:AM16" si="18">AK3+AL3</f>
        <v>0</v>
      </c>
      <c r="AN3" s="2">
        <f t="shared" ref="AN3:AN16" si="19">R3+AK3</f>
        <v>25</v>
      </c>
      <c r="AO3" s="2">
        <f t="shared" ref="AO3:AO16" si="20">S3+AL3</f>
        <v>0</v>
      </c>
      <c r="AP3" s="2">
        <f t="shared" ref="AP3:AP16" si="21">AN3+AO3</f>
        <v>25</v>
      </c>
    </row>
    <row r="4" spans="1:42" x14ac:dyDescent="0.3">
      <c r="A4" s="1">
        <v>3</v>
      </c>
      <c r="B4" s="10">
        <v>0</v>
      </c>
      <c r="C4" s="1">
        <f t="shared" ref="C4:D16" si="22">C3</f>
        <v>2</v>
      </c>
      <c r="D4" s="1">
        <f t="shared" si="22"/>
        <v>6</v>
      </c>
      <c r="E4" s="5">
        <f t="shared" si="0"/>
        <v>1.5</v>
      </c>
      <c r="F4" s="1">
        <f t="shared" ref="F4:F16" si="23">F3</f>
        <v>3</v>
      </c>
      <c r="G4" s="1">
        <f t="shared" si="1"/>
        <v>2</v>
      </c>
      <c r="H4" s="1">
        <f t="shared" ref="H4:H16" si="24">H3</f>
        <v>50</v>
      </c>
      <c r="I4" s="1">
        <f t="shared" ref="I4:I16" si="25">I3</f>
        <v>50</v>
      </c>
      <c r="J4" s="1">
        <f>IF($B4&lt;0,0,$I4)</f>
        <v>50</v>
      </c>
      <c r="K4" s="1">
        <f t="shared" si="2"/>
        <v>100</v>
      </c>
      <c r="L4" s="1">
        <v>0</v>
      </c>
      <c r="M4" s="1">
        <v>0</v>
      </c>
      <c r="N4" s="1">
        <f t="shared" si="3"/>
        <v>0</v>
      </c>
      <c r="O4" s="1">
        <f>IF($B4&lt;0,$I4/$C4,0)</f>
        <v>0</v>
      </c>
      <c r="P4" s="1">
        <v>0</v>
      </c>
      <c r="Q4" s="1">
        <f t="shared" si="4"/>
        <v>0</v>
      </c>
      <c r="R4" s="1">
        <f t="shared" si="5"/>
        <v>0</v>
      </c>
      <c r="S4" s="1">
        <f t="shared" si="6"/>
        <v>0</v>
      </c>
      <c r="T4" s="1">
        <f t="shared" si="7"/>
        <v>0</v>
      </c>
      <c r="U4" s="1">
        <f>$H4/$C4</f>
        <v>25</v>
      </c>
      <c r="V4" s="1">
        <v>0</v>
      </c>
      <c r="W4" s="1">
        <f t="shared" si="8"/>
        <v>25</v>
      </c>
      <c r="X4" s="1">
        <f>IF(B4&lt;0,0,H4/C4)</f>
        <v>25</v>
      </c>
      <c r="Y4" s="1">
        <f>IF(B4&lt;0,0,J4/C4)</f>
        <v>25</v>
      </c>
      <c r="Z4" s="1">
        <f t="shared" si="9"/>
        <v>50</v>
      </c>
      <c r="AA4" s="1">
        <f t="shared" si="10"/>
        <v>25</v>
      </c>
      <c r="AB4" s="1">
        <f t="shared" si="11"/>
        <v>0</v>
      </c>
      <c r="AC4" s="1">
        <f t="shared" si="12"/>
        <v>25</v>
      </c>
      <c r="AD4" s="1">
        <f>IF(B4&lt;0,0,AA4-X4)</f>
        <v>0</v>
      </c>
      <c r="AE4" s="1">
        <f>IF(B4&lt;0,0,AB4-Y4)</f>
        <v>-25</v>
      </c>
      <c r="AF4" s="1">
        <f>IF(B4&lt;0,0,-B4/G4)</f>
        <v>0</v>
      </c>
      <c r="AG4" s="4">
        <f t="shared" si="13"/>
        <v>1</v>
      </c>
      <c r="AH4" s="1">
        <f t="shared" si="14"/>
        <v>0</v>
      </c>
      <c r="AI4" s="2">
        <f>IF(B4&lt;0,0,AE4*AG4)</f>
        <v>-25</v>
      </c>
      <c r="AJ4" s="2">
        <f t="shared" si="15"/>
        <v>-25</v>
      </c>
      <c r="AK4" s="2">
        <f t="shared" si="16"/>
        <v>25</v>
      </c>
      <c r="AL4" s="2">
        <f t="shared" si="17"/>
        <v>0</v>
      </c>
      <c r="AM4" s="2">
        <f t="shared" si="18"/>
        <v>25</v>
      </c>
      <c r="AN4" s="2">
        <f t="shared" si="19"/>
        <v>25</v>
      </c>
      <c r="AO4" s="2">
        <f t="shared" si="20"/>
        <v>0</v>
      </c>
      <c r="AP4" s="2">
        <f t="shared" si="21"/>
        <v>25</v>
      </c>
    </row>
    <row r="5" spans="1:42" x14ac:dyDescent="0.3">
      <c r="A5" s="1">
        <v>4</v>
      </c>
      <c r="B5" s="10">
        <v>0.5</v>
      </c>
      <c r="C5" s="1">
        <f t="shared" si="22"/>
        <v>2</v>
      </c>
      <c r="D5" s="1">
        <f t="shared" si="22"/>
        <v>6</v>
      </c>
      <c r="E5" s="5">
        <f t="shared" si="0"/>
        <v>1.5</v>
      </c>
      <c r="F5" s="1">
        <f t="shared" si="23"/>
        <v>3</v>
      </c>
      <c r="G5" s="1">
        <f t="shared" si="1"/>
        <v>2</v>
      </c>
      <c r="H5" s="1">
        <f t="shared" si="24"/>
        <v>50</v>
      </c>
      <c r="I5" s="1">
        <f t="shared" si="25"/>
        <v>50</v>
      </c>
      <c r="J5" s="1">
        <f>IF($B5&lt;0,0,$I5)</f>
        <v>50</v>
      </c>
      <c r="K5" s="1">
        <f t="shared" si="2"/>
        <v>100</v>
      </c>
      <c r="L5" s="1">
        <v>0</v>
      </c>
      <c r="M5" s="1">
        <v>0</v>
      </c>
      <c r="N5" s="1">
        <f t="shared" si="3"/>
        <v>0</v>
      </c>
      <c r="O5" s="1">
        <f>IF($B5&lt;0,$I5/$C5,0)</f>
        <v>0</v>
      </c>
      <c r="P5" s="1">
        <v>0</v>
      </c>
      <c r="Q5" s="1">
        <f t="shared" si="4"/>
        <v>0</v>
      </c>
      <c r="R5" s="1">
        <f t="shared" si="5"/>
        <v>0</v>
      </c>
      <c r="S5" s="1">
        <f t="shared" si="6"/>
        <v>0</v>
      </c>
      <c r="T5" s="1">
        <f t="shared" si="7"/>
        <v>0</v>
      </c>
      <c r="U5" s="1">
        <f>$H5/$C5</f>
        <v>25</v>
      </c>
      <c r="V5" s="1">
        <v>0</v>
      </c>
      <c r="W5" s="1">
        <f t="shared" si="8"/>
        <v>25</v>
      </c>
      <c r="X5" s="1">
        <f>IF(B5&lt;0,0,H5/C5)</f>
        <v>25</v>
      </c>
      <c r="Y5" s="1">
        <f>IF(B5&lt;0,0,J5/C5)</f>
        <v>25</v>
      </c>
      <c r="Z5" s="1">
        <f t="shared" si="9"/>
        <v>50</v>
      </c>
      <c r="AA5" s="1">
        <f t="shared" si="10"/>
        <v>25</v>
      </c>
      <c r="AB5" s="1">
        <f t="shared" si="11"/>
        <v>0</v>
      </c>
      <c r="AC5" s="1">
        <f t="shared" si="12"/>
        <v>25</v>
      </c>
      <c r="AD5" s="1">
        <f>IF(B5&lt;0,0,AA5-X5)</f>
        <v>0</v>
      </c>
      <c r="AE5" s="1">
        <f>IF(B5&lt;0,0,AB5-Y5)</f>
        <v>-25</v>
      </c>
      <c r="AF5" s="1">
        <f>IF(B5&lt;0,0,-B5/G5)</f>
        <v>-0.25</v>
      </c>
      <c r="AG5" s="4">
        <f t="shared" si="13"/>
        <v>0.77880078307140488</v>
      </c>
      <c r="AH5" s="1">
        <f t="shared" si="14"/>
        <v>0</v>
      </c>
      <c r="AI5" s="2">
        <f>IF(B5&lt;0,0,AE5*AG5)</f>
        <v>-19.470019576785123</v>
      </c>
      <c r="AJ5" s="2">
        <f t="shared" si="15"/>
        <v>-19.470019576785123</v>
      </c>
      <c r="AK5" s="2">
        <f t="shared" si="16"/>
        <v>25</v>
      </c>
      <c r="AL5" s="2">
        <f t="shared" si="17"/>
        <v>5.5299804232148766</v>
      </c>
      <c r="AM5" s="2">
        <f t="shared" si="18"/>
        <v>30.529980423214877</v>
      </c>
      <c r="AN5" s="2">
        <f t="shared" si="19"/>
        <v>25</v>
      </c>
      <c r="AO5" s="2">
        <f t="shared" si="20"/>
        <v>5.5299804232148766</v>
      </c>
      <c r="AP5" s="2">
        <f t="shared" si="21"/>
        <v>30.529980423214877</v>
      </c>
    </row>
    <row r="6" spans="1:42" x14ac:dyDescent="0.3">
      <c r="A6" s="1">
        <v>5</v>
      </c>
      <c r="B6" s="10">
        <v>1</v>
      </c>
      <c r="C6" s="1">
        <f t="shared" si="22"/>
        <v>2</v>
      </c>
      <c r="D6" s="1">
        <f t="shared" si="22"/>
        <v>6</v>
      </c>
      <c r="E6" s="5">
        <f t="shared" si="0"/>
        <v>1.5</v>
      </c>
      <c r="F6" s="1">
        <f t="shared" si="23"/>
        <v>3</v>
      </c>
      <c r="G6" s="1">
        <f t="shared" si="1"/>
        <v>2</v>
      </c>
      <c r="H6" s="1">
        <f t="shared" si="24"/>
        <v>50</v>
      </c>
      <c r="I6" s="1">
        <f t="shared" si="25"/>
        <v>50</v>
      </c>
      <c r="J6" s="1">
        <f>IF($B6&lt;0,0,$I6)</f>
        <v>50</v>
      </c>
      <c r="K6" s="1">
        <f t="shared" si="2"/>
        <v>100</v>
      </c>
      <c r="L6" s="1">
        <v>0</v>
      </c>
      <c r="M6" s="1">
        <v>0</v>
      </c>
      <c r="N6" s="1">
        <f t="shared" si="3"/>
        <v>0</v>
      </c>
      <c r="O6" s="1">
        <f>IF($B6&lt;0,$I6/$C6,0)</f>
        <v>0</v>
      </c>
      <c r="P6" s="1">
        <v>0</v>
      </c>
      <c r="Q6" s="1">
        <f t="shared" si="4"/>
        <v>0</v>
      </c>
      <c r="R6" s="1">
        <f t="shared" si="5"/>
        <v>0</v>
      </c>
      <c r="S6" s="1">
        <f t="shared" si="6"/>
        <v>0</v>
      </c>
      <c r="T6" s="1">
        <f t="shared" si="7"/>
        <v>0</v>
      </c>
      <c r="U6" s="1">
        <f>$H6/$C6</f>
        <v>25</v>
      </c>
      <c r="V6" s="1">
        <v>0</v>
      </c>
      <c r="W6" s="1">
        <f t="shared" si="8"/>
        <v>25</v>
      </c>
      <c r="X6" s="1">
        <f>IF(B6&lt;0,0,H6/C6)</f>
        <v>25</v>
      </c>
      <c r="Y6" s="1">
        <f>IF(B6&lt;0,0,J6/C6)</f>
        <v>25</v>
      </c>
      <c r="Z6" s="1">
        <f t="shared" si="9"/>
        <v>50</v>
      </c>
      <c r="AA6" s="1">
        <f t="shared" si="10"/>
        <v>25</v>
      </c>
      <c r="AB6" s="1">
        <f t="shared" si="11"/>
        <v>0</v>
      </c>
      <c r="AC6" s="1">
        <f t="shared" si="12"/>
        <v>25</v>
      </c>
      <c r="AD6" s="1">
        <f>IF(B6&lt;0,0,AA6-X6)</f>
        <v>0</v>
      </c>
      <c r="AE6" s="1">
        <f>IF(B6&lt;0,0,AB6-Y6)</f>
        <v>-25</v>
      </c>
      <c r="AF6" s="1">
        <f>IF(B6&lt;0,0,-B6/G6)</f>
        <v>-0.5</v>
      </c>
      <c r="AG6" s="4">
        <f t="shared" si="13"/>
        <v>0.60653065971263342</v>
      </c>
      <c r="AH6" s="1">
        <f t="shared" si="14"/>
        <v>0</v>
      </c>
      <c r="AI6" s="2">
        <f>IF(B6&lt;0,0,AE6*AG6)</f>
        <v>-15.163266492815836</v>
      </c>
      <c r="AJ6" s="2">
        <f t="shared" si="15"/>
        <v>-15.163266492815836</v>
      </c>
      <c r="AK6" s="2">
        <f t="shared" si="16"/>
        <v>25</v>
      </c>
      <c r="AL6" s="2">
        <f t="shared" si="17"/>
        <v>9.8367335071841637</v>
      </c>
      <c r="AM6" s="2">
        <f t="shared" si="18"/>
        <v>34.836733507184164</v>
      </c>
      <c r="AN6" s="2">
        <f t="shared" si="19"/>
        <v>25</v>
      </c>
      <c r="AO6" s="2">
        <f t="shared" si="20"/>
        <v>9.8367335071841637</v>
      </c>
      <c r="AP6" s="2">
        <f t="shared" si="21"/>
        <v>34.836733507184164</v>
      </c>
    </row>
    <row r="7" spans="1:42" x14ac:dyDescent="0.3">
      <c r="A7" s="1">
        <v>6</v>
      </c>
      <c r="B7" s="10">
        <v>1.5</v>
      </c>
      <c r="C7" s="1">
        <f t="shared" si="22"/>
        <v>2</v>
      </c>
      <c r="D7" s="1">
        <f t="shared" si="22"/>
        <v>6</v>
      </c>
      <c r="E7" s="5">
        <f t="shared" si="0"/>
        <v>1.5</v>
      </c>
      <c r="F7" s="1">
        <f t="shared" si="23"/>
        <v>3</v>
      </c>
      <c r="G7" s="1">
        <f t="shared" si="1"/>
        <v>2</v>
      </c>
      <c r="H7" s="1">
        <f t="shared" si="24"/>
        <v>50</v>
      </c>
      <c r="I7" s="1">
        <f t="shared" si="25"/>
        <v>50</v>
      </c>
      <c r="J7" s="1">
        <f>IF($B7&lt;0,0,$I7)</f>
        <v>50</v>
      </c>
      <c r="K7" s="1">
        <f t="shared" si="2"/>
        <v>100</v>
      </c>
      <c r="L7" s="1">
        <v>0</v>
      </c>
      <c r="M7" s="1">
        <v>0</v>
      </c>
      <c r="N7" s="1">
        <f t="shared" si="3"/>
        <v>0</v>
      </c>
      <c r="O7" s="1">
        <f>IF($B7&lt;0,$I7/$C7,0)</f>
        <v>0</v>
      </c>
      <c r="P7" s="1">
        <v>0</v>
      </c>
      <c r="Q7" s="1">
        <f t="shared" si="4"/>
        <v>0</v>
      </c>
      <c r="R7" s="1">
        <f t="shared" si="5"/>
        <v>0</v>
      </c>
      <c r="S7" s="1">
        <f t="shared" si="6"/>
        <v>0</v>
      </c>
      <c r="T7" s="1">
        <f t="shared" si="7"/>
        <v>0</v>
      </c>
      <c r="U7" s="1">
        <f>$H7/$C7</f>
        <v>25</v>
      </c>
      <c r="V7" s="1">
        <v>0</v>
      </c>
      <c r="W7" s="1">
        <f t="shared" si="8"/>
        <v>25</v>
      </c>
      <c r="X7" s="1">
        <f>IF(B7&lt;0,0,H7/C7)</f>
        <v>25</v>
      </c>
      <c r="Y7" s="1">
        <f>IF(B7&lt;0,0,J7/C7)</f>
        <v>25</v>
      </c>
      <c r="Z7" s="1">
        <f t="shared" si="9"/>
        <v>50</v>
      </c>
      <c r="AA7" s="1">
        <f t="shared" si="10"/>
        <v>25</v>
      </c>
      <c r="AB7" s="1">
        <f t="shared" si="11"/>
        <v>0</v>
      </c>
      <c r="AC7" s="1">
        <f t="shared" si="12"/>
        <v>25</v>
      </c>
      <c r="AD7" s="1">
        <f>IF(B7&lt;0,0,AA7-X7)</f>
        <v>0</v>
      </c>
      <c r="AE7" s="1">
        <f>IF(B7&lt;0,0,AB7-Y7)</f>
        <v>-25</v>
      </c>
      <c r="AF7" s="1">
        <f>IF(B7&lt;0,0,-B7/G7)</f>
        <v>-0.75</v>
      </c>
      <c r="AG7" s="4">
        <f t="shared" si="13"/>
        <v>0.47236655274101469</v>
      </c>
      <c r="AH7" s="1">
        <f t="shared" si="14"/>
        <v>0</v>
      </c>
      <c r="AI7" s="2">
        <f>IF(B7&lt;0,0,AE7*AG7)</f>
        <v>-11.809163818525366</v>
      </c>
      <c r="AJ7" s="2">
        <f t="shared" si="15"/>
        <v>-11.809163818525366</v>
      </c>
      <c r="AK7" s="2">
        <f t="shared" si="16"/>
        <v>25</v>
      </c>
      <c r="AL7" s="2">
        <f t="shared" si="17"/>
        <v>13.190836181474634</v>
      </c>
      <c r="AM7" s="2">
        <f t="shared" si="18"/>
        <v>38.190836181474637</v>
      </c>
      <c r="AN7" s="2">
        <f t="shared" si="19"/>
        <v>25</v>
      </c>
      <c r="AO7" s="2">
        <f t="shared" si="20"/>
        <v>13.190836181474634</v>
      </c>
      <c r="AP7" s="2">
        <f t="shared" si="21"/>
        <v>38.190836181474637</v>
      </c>
    </row>
    <row r="8" spans="1:42" x14ac:dyDescent="0.3">
      <c r="A8" s="1">
        <v>7</v>
      </c>
      <c r="B8" s="10">
        <v>2</v>
      </c>
      <c r="C8" s="1">
        <f t="shared" si="22"/>
        <v>2</v>
      </c>
      <c r="D8" s="1">
        <f t="shared" si="22"/>
        <v>6</v>
      </c>
      <c r="E8" s="5">
        <f t="shared" si="0"/>
        <v>1.5</v>
      </c>
      <c r="F8" s="1">
        <f t="shared" si="23"/>
        <v>3</v>
      </c>
      <c r="G8" s="1">
        <f t="shared" si="1"/>
        <v>2</v>
      </c>
      <c r="H8" s="1">
        <f t="shared" si="24"/>
        <v>50</v>
      </c>
      <c r="I8" s="1">
        <f t="shared" si="25"/>
        <v>50</v>
      </c>
      <c r="J8" s="1">
        <f>IF($B8&lt;0,0,$I8)</f>
        <v>50</v>
      </c>
      <c r="K8" s="1">
        <f t="shared" si="2"/>
        <v>100</v>
      </c>
      <c r="L8" s="1">
        <v>0</v>
      </c>
      <c r="M8" s="1">
        <v>0</v>
      </c>
      <c r="N8" s="1">
        <f t="shared" si="3"/>
        <v>0</v>
      </c>
      <c r="O8" s="1">
        <f>IF($B8&lt;0,$I8/$C8,0)</f>
        <v>0</v>
      </c>
      <c r="P8" s="1">
        <v>0</v>
      </c>
      <c r="Q8" s="1">
        <f t="shared" si="4"/>
        <v>0</v>
      </c>
      <c r="R8" s="1">
        <f t="shared" si="5"/>
        <v>0</v>
      </c>
      <c r="S8" s="1">
        <f t="shared" si="6"/>
        <v>0</v>
      </c>
      <c r="T8" s="1">
        <f t="shared" si="7"/>
        <v>0</v>
      </c>
      <c r="U8" s="1">
        <f>$H8/$C8</f>
        <v>25</v>
      </c>
      <c r="V8" s="1">
        <v>0</v>
      </c>
      <c r="W8" s="1">
        <f t="shared" si="8"/>
        <v>25</v>
      </c>
      <c r="X8" s="1">
        <f>IF(B8&lt;0,0,H8/C8)</f>
        <v>25</v>
      </c>
      <c r="Y8" s="1">
        <f>IF(B8&lt;0,0,J8/C8)</f>
        <v>25</v>
      </c>
      <c r="Z8" s="1">
        <f t="shared" si="9"/>
        <v>50</v>
      </c>
      <c r="AA8" s="1">
        <f t="shared" si="10"/>
        <v>25</v>
      </c>
      <c r="AB8" s="1">
        <f t="shared" si="11"/>
        <v>0</v>
      </c>
      <c r="AC8" s="1">
        <f t="shared" si="12"/>
        <v>25</v>
      </c>
      <c r="AD8" s="1">
        <f>IF(B8&lt;0,0,AA8-X8)</f>
        <v>0</v>
      </c>
      <c r="AE8" s="1">
        <f>IF(B8&lt;0,0,AB8-Y8)</f>
        <v>-25</v>
      </c>
      <c r="AF8" s="1">
        <f>IF(B8&lt;0,0,-B8/G8)</f>
        <v>-1</v>
      </c>
      <c r="AG8" s="4">
        <f t="shared" si="13"/>
        <v>0.36787944117144233</v>
      </c>
      <c r="AH8" s="1">
        <f t="shared" si="14"/>
        <v>0</v>
      </c>
      <c r="AI8" s="2">
        <f>IF(B8&lt;0,0,AE8*AG8)</f>
        <v>-9.1969860292860588</v>
      </c>
      <c r="AJ8" s="2">
        <f t="shared" si="15"/>
        <v>-9.1969860292860588</v>
      </c>
      <c r="AK8" s="2">
        <f t="shared" si="16"/>
        <v>25</v>
      </c>
      <c r="AL8" s="2">
        <f t="shared" si="17"/>
        <v>15.803013970713941</v>
      </c>
      <c r="AM8" s="2">
        <f t="shared" si="18"/>
        <v>40.803013970713941</v>
      </c>
      <c r="AN8" s="2">
        <f t="shared" si="19"/>
        <v>25</v>
      </c>
      <c r="AO8" s="2">
        <f t="shared" si="20"/>
        <v>15.803013970713941</v>
      </c>
      <c r="AP8" s="2">
        <f t="shared" si="21"/>
        <v>40.803013970713941</v>
      </c>
    </row>
    <row r="9" spans="1:42" x14ac:dyDescent="0.3">
      <c r="A9" s="1">
        <v>8</v>
      </c>
      <c r="B9" s="10">
        <v>2.5</v>
      </c>
      <c r="C9" s="1">
        <f t="shared" si="22"/>
        <v>2</v>
      </c>
      <c r="D9" s="1">
        <f t="shared" si="22"/>
        <v>6</v>
      </c>
      <c r="E9" s="5">
        <f t="shared" si="0"/>
        <v>1.5</v>
      </c>
      <c r="F9" s="1">
        <f t="shared" si="23"/>
        <v>3</v>
      </c>
      <c r="G9" s="1">
        <f t="shared" si="1"/>
        <v>2</v>
      </c>
      <c r="H9" s="1">
        <f t="shared" si="24"/>
        <v>50</v>
      </c>
      <c r="I9" s="1">
        <f t="shared" si="25"/>
        <v>50</v>
      </c>
      <c r="J9" s="1">
        <f>IF($B9&lt;0,0,$I9)</f>
        <v>50</v>
      </c>
      <c r="K9" s="1">
        <f t="shared" si="2"/>
        <v>100</v>
      </c>
      <c r="L9" s="1">
        <v>0</v>
      </c>
      <c r="M9" s="1">
        <v>0</v>
      </c>
      <c r="N9" s="1">
        <f t="shared" si="3"/>
        <v>0</v>
      </c>
      <c r="O9" s="1">
        <f>IF($B9&lt;0,$I9/$C9,0)</f>
        <v>0</v>
      </c>
      <c r="P9" s="1">
        <v>0</v>
      </c>
      <c r="Q9" s="1">
        <f t="shared" si="4"/>
        <v>0</v>
      </c>
      <c r="R9" s="1">
        <f t="shared" si="5"/>
        <v>0</v>
      </c>
      <c r="S9" s="1">
        <f t="shared" si="6"/>
        <v>0</v>
      </c>
      <c r="T9" s="1">
        <f t="shared" si="7"/>
        <v>0</v>
      </c>
      <c r="U9" s="1">
        <f>$H9/$C9</f>
        <v>25</v>
      </c>
      <c r="V9" s="1">
        <v>0</v>
      </c>
      <c r="W9" s="1">
        <f t="shared" si="8"/>
        <v>25</v>
      </c>
      <c r="X9" s="1">
        <f>IF(B9&lt;0,0,H9/C9)</f>
        <v>25</v>
      </c>
      <c r="Y9" s="1">
        <f>IF(B9&lt;0,0,J9/C9)</f>
        <v>25</v>
      </c>
      <c r="Z9" s="1">
        <f t="shared" si="9"/>
        <v>50</v>
      </c>
      <c r="AA9" s="1">
        <f t="shared" si="10"/>
        <v>25</v>
      </c>
      <c r="AB9" s="1">
        <f t="shared" si="11"/>
        <v>0</v>
      </c>
      <c r="AC9" s="1">
        <f t="shared" si="12"/>
        <v>25</v>
      </c>
      <c r="AD9" s="1">
        <f>IF(B9&lt;0,0,AA9-X9)</f>
        <v>0</v>
      </c>
      <c r="AE9" s="1">
        <f>IF(B9&lt;0,0,AB9-Y9)</f>
        <v>-25</v>
      </c>
      <c r="AF9" s="1">
        <f>IF(B9&lt;0,0,-B9/G9)</f>
        <v>-1.25</v>
      </c>
      <c r="AG9" s="4">
        <f t="shared" si="13"/>
        <v>0.28650479686019009</v>
      </c>
      <c r="AH9" s="1">
        <f t="shared" si="14"/>
        <v>0</v>
      </c>
      <c r="AI9" s="2">
        <f>IF(B9&lt;0,0,AE9*AG9)</f>
        <v>-7.1626199215047519</v>
      </c>
      <c r="AJ9" s="2">
        <f t="shared" si="15"/>
        <v>-7.1626199215047519</v>
      </c>
      <c r="AK9" s="2">
        <f t="shared" si="16"/>
        <v>25</v>
      </c>
      <c r="AL9" s="2">
        <f t="shared" si="17"/>
        <v>17.837380078495247</v>
      </c>
      <c r="AM9" s="2">
        <f t="shared" si="18"/>
        <v>42.837380078495244</v>
      </c>
      <c r="AN9" s="2">
        <f t="shared" si="19"/>
        <v>25</v>
      </c>
      <c r="AO9" s="2">
        <f t="shared" si="20"/>
        <v>17.837380078495247</v>
      </c>
      <c r="AP9" s="2">
        <f t="shared" si="21"/>
        <v>42.837380078495244</v>
      </c>
    </row>
    <row r="10" spans="1:42" x14ac:dyDescent="0.3">
      <c r="A10" s="1">
        <v>9</v>
      </c>
      <c r="B10" s="10">
        <v>3</v>
      </c>
      <c r="C10" s="1">
        <f t="shared" si="22"/>
        <v>2</v>
      </c>
      <c r="D10" s="1">
        <f t="shared" si="22"/>
        <v>6</v>
      </c>
      <c r="E10" s="5">
        <f t="shared" si="0"/>
        <v>1.5</v>
      </c>
      <c r="F10" s="1">
        <f t="shared" si="23"/>
        <v>3</v>
      </c>
      <c r="G10" s="1">
        <f t="shared" si="1"/>
        <v>2</v>
      </c>
      <c r="H10" s="1">
        <f t="shared" si="24"/>
        <v>50</v>
      </c>
      <c r="I10" s="1">
        <f t="shared" si="25"/>
        <v>50</v>
      </c>
      <c r="J10" s="1">
        <f>IF($B10&lt;0,0,$I10)</f>
        <v>50</v>
      </c>
      <c r="K10" s="1">
        <f t="shared" si="2"/>
        <v>100</v>
      </c>
      <c r="L10" s="1">
        <v>0</v>
      </c>
      <c r="M10" s="1">
        <v>0</v>
      </c>
      <c r="N10" s="1">
        <f t="shared" si="3"/>
        <v>0</v>
      </c>
      <c r="O10" s="1">
        <f>IF($B10&lt;0,$I10/$C10,0)</f>
        <v>0</v>
      </c>
      <c r="P10" s="1">
        <v>0</v>
      </c>
      <c r="Q10" s="1">
        <f t="shared" si="4"/>
        <v>0</v>
      </c>
      <c r="R10" s="1">
        <f t="shared" si="5"/>
        <v>0</v>
      </c>
      <c r="S10" s="1">
        <f t="shared" si="6"/>
        <v>0</v>
      </c>
      <c r="T10" s="1">
        <f t="shared" si="7"/>
        <v>0</v>
      </c>
      <c r="U10" s="1">
        <f>$H10/$C10</f>
        <v>25</v>
      </c>
      <c r="V10" s="1">
        <v>0</v>
      </c>
      <c r="W10" s="1">
        <f t="shared" si="8"/>
        <v>25</v>
      </c>
      <c r="X10" s="1">
        <f>IF(B10&lt;0,0,H10/C10)</f>
        <v>25</v>
      </c>
      <c r="Y10" s="1">
        <f>IF(B10&lt;0,0,J10/C10)</f>
        <v>25</v>
      </c>
      <c r="Z10" s="1">
        <f t="shared" si="9"/>
        <v>50</v>
      </c>
      <c r="AA10" s="1">
        <f t="shared" si="10"/>
        <v>25</v>
      </c>
      <c r="AB10" s="1">
        <f t="shared" si="11"/>
        <v>0</v>
      </c>
      <c r="AC10" s="1">
        <f t="shared" si="12"/>
        <v>25</v>
      </c>
      <c r="AD10" s="1">
        <f>IF(B10&lt;0,0,AA10-X10)</f>
        <v>0</v>
      </c>
      <c r="AE10" s="1">
        <f>IF(B10&lt;0,0,AB10-Y10)</f>
        <v>-25</v>
      </c>
      <c r="AF10" s="1">
        <f>IF(B10&lt;0,0,-B10/G10)</f>
        <v>-1.5</v>
      </c>
      <c r="AG10" s="4">
        <f t="shared" si="13"/>
        <v>0.22313016014842982</v>
      </c>
      <c r="AH10" s="1">
        <f t="shared" si="14"/>
        <v>0</v>
      </c>
      <c r="AI10" s="2">
        <f>IF(B10&lt;0,0,AE10*AG10)</f>
        <v>-5.5782540037107458</v>
      </c>
      <c r="AJ10" s="2">
        <f t="shared" si="15"/>
        <v>-5.5782540037107458</v>
      </c>
      <c r="AK10" s="2">
        <f t="shared" si="16"/>
        <v>25</v>
      </c>
      <c r="AL10" s="2">
        <f t="shared" si="17"/>
        <v>19.421745996289253</v>
      </c>
      <c r="AM10" s="2">
        <f t="shared" si="18"/>
        <v>44.421745996289253</v>
      </c>
      <c r="AN10" s="2">
        <f t="shared" si="19"/>
        <v>25</v>
      </c>
      <c r="AO10" s="2">
        <f t="shared" si="20"/>
        <v>19.421745996289253</v>
      </c>
      <c r="AP10" s="2">
        <f t="shared" si="21"/>
        <v>44.421745996289253</v>
      </c>
    </row>
    <row r="11" spans="1:42" x14ac:dyDescent="0.3">
      <c r="A11" s="1">
        <v>10</v>
      </c>
      <c r="B11" s="10">
        <v>3.5</v>
      </c>
      <c r="C11" s="1">
        <f t="shared" si="22"/>
        <v>2</v>
      </c>
      <c r="D11" s="1">
        <f t="shared" si="22"/>
        <v>6</v>
      </c>
      <c r="E11" s="5">
        <f t="shared" si="0"/>
        <v>1.5</v>
      </c>
      <c r="F11" s="1">
        <f t="shared" si="23"/>
        <v>3</v>
      </c>
      <c r="G11" s="1">
        <f t="shared" si="1"/>
        <v>2</v>
      </c>
      <c r="H11" s="1">
        <f t="shared" si="24"/>
        <v>50</v>
      </c>
      <c r="I11" s="1">
        <f t="shared" si="25"/>
        <v>50</v>
      </c>
      <c r="J11" s="1">
        <f>IF($B11&lt;0,0,$I11)</f>
        <v>50</v>
      </c>
      <c r="K11" s="1">
        <f t="shared" si="2"/>
        <v>100</v>
      </c>
      <c r="L11" s="1">
        <v>0</v>
      </c>
      <c r="M11" s="1">
        <v>0</v>
      </c>
      <c r="N11" s="1">
        <f t="shared" si="3"/>
        <v>0</v>
      </c>
      <c r="O11" s="1">
        <f>IF($B11&lt;0,$I11/$C11,0)</f>
        <v>0</v>
      </c>
      <c r="P11" s="1">
        <v>0</v>
      </c>
      <c r="Q11" s="1">
        <f t="shared" si="4"/>
        <v>0</v>
      </c>
      <c r="R11" s="1">
        <f t="shared" si="5"/>
        <v>0</v>
      </c>
      <c r="S11" s="1">
        <f t="shared" si="6"/>
        <v>0</v>
      </c>
      <c r="T11" s="1">
        <f t="shared" si="7"/>
        <v>0</v>
      </c>
      <c r="U11" s="1">
        <f>$H11/$C11</f>
        <v>25</v>
      </c>
      <c r="V11" s="1">
        <v>0</v>
      </c>
      <c r="W11" s="1">
        <f t="shared" si="8"/>
        <v>25</v>
      </c>
      <c r="X11" s="1">
        <f>IF(B11&lt;0,0,H11/C11)</f>
        <v>25</v>
      </c>
      <c r="Y11" s="1">
        <f>IF(B11&lt;0,0,J11/C11)</f>
        <v>25</v>
      </c>
      <c r="Z11" s="1">
        <f t="shared" si="9"/>
        <v>50</v>
      </c>
      <c r="AA11" s="1">
        <f t="shared" si="10"/>
        <v>25</v>
      </c>
      <c r="AB11" s="1">
        <f t="shared" si="11"/>
        <v>0</v>
      </c>
      <c r="AC11" s="1">
        <f t="shared" si="12"/>
        <v>25</v>
      </c>
      <c r="AD11" s="1">
        <f>IF(B11&lt;0,0,AA11-X11)</f>
        <v>0</v>
      </c>
      <c r="AE11" s="1">
        <f>IF(B11&lt;0,0,AB11-Y11)</f>
        <v>-25</v>
      </c>
      <c r="AF11" s="1">
        <f>IF(B11&lt;0,0,-B11/G11)</f>
        <v>-1.75</v>
      </c>
      <c r="AG11" s="4">
        <f t="shared" si="13"/>
        <v>0.17377394345044514</v>
      </c>
      <c r="AH11" s="1">
        <f t="shared" si="14"/>
        <v>0</v>
      </c>
      <c r="AI11" s="2">
        <f>IF(B11&lt;0,0,AE11*AG11)</f>
        <v>-4.3443485862611286</v>
      </c>
      <c r="AJ11" s="2">
        <f t="shared" si="15"/>
        <v>-4.3443485862611286</v>
      </c>
      <c r="AK11" s="2">
        <f t="shared" si="16"/>
        <v>25</v>
      </c>
      <c r="AL11" s="2">
        <f t="shared" si="17"/>
        <v>20.655651413738873</v>
      </c>
      <c r="AM11" s="2">
        <f t="shared" si="18"/>
        <v>45.655651413738873</v>
      </c>
      <c r="AN11" s="2">
        <f t="shared" si="19"/>
        <v>25</v>
      </c>
      <c r="AO11" s="2">
        <f t="shared" si="20"/>
        <v>20.655651413738873</v>
      </c>
      <c r="AP11" s="2">
        <f t="shared" si="21"/>
        <v>45.655651413738873</v>
      </c>
    </row>
    <row r="12" spans="1:42" s="5" customFormat="1" x14ac:dyDescent="0.3">
      <c r="A12" s="1">
        <v>11</v>
      </c>
      <c r="B12" s="10">
        <v>4</v>
      </c>
      <c r="C12" s="5">
        <f t="shared" si="22"/>
        <v>2</v>
      </c>
      <c r="D12" s="1">
        <f t="shared" si="22"/>
        <v>6</v>
      </c>
      <c r="E12" s="5">
        <f t="shared" si="0"/>
        <v>1.5</v>
      </c>
      <c r="F12" s="5">
        <f t="shared" si="23"/>
        <v>3</v>
      </c>
      <c r="G12" s="1">
        <f t="shared" si="1"/>
        <v>2</v>
      </c>
      <c r="H12" s="5">
        <f t="shared" si="24"/>
        <v>50</v>
      </c>
      <c r="I12" s="5">
        <f t="shared" si="25"/>
        <v>50</v>
      </c>
      <c r="J12" s="5">
        <f>IF($B12&lt;0,0,$I12)</f>
        <v>50</v>
      </c>
      <c r="K12" s="5">
        <f t="shared" si="2"/>
        <v>100</v>
      </c>
      <c r="L12" s="5">
        <v>0</v>
      </c>
      <c r="M12" s="5">
        <v>0</v>
      </c>
      <c r="N12" s="5">
        <f t="shared" si="3"/>
        <v>0</v>
      </c>
      <c r="O12" s="1">
        <f>IF($B12&lt;0,$I12/$C12,0)</f>
        <v>0</v>
      </c>
      <c r="P12" s="5">
        <v>0</v>
      </c>
      <c r="Q12" s="5">
        <f t="shared" si="4"/>
        <v>0</v>
      </c>
      <c r="R12" s="5">
        <f t="shared" si="5"/>
        <v>0</v>
      </c>
      <c r="S12" s="5">
        <f t="shared" si="6"/>
        <v>0</v>
      </c>
      <c r="T12" s="5">
        <f t="shared" si="7"/>
        <v>0</v>
      </c>
      <c r="U12" s="5">
        <f>$H12/$C12</f>
        <v>25</v>
      </c>
      <c r="V12" s="5">
        <v>0</v>
      </c>
      <c r="W12" s="5">
        <f t="shared" si="8"/>
        <v>25</v>
      </c>
      <c r="X12" s="5">
        <f>IF(B12&lt;0,0,H12/C12)</f>
        <v>25</v>
      </c>
      <c r="Y12" s="5">
        <f>IF(B12&lt;0,0,J12/C12)</f>
        <v>25</v>
      </c>
      <c r="Z12" s="5">
        <f t="shared" si="9"/>
        <v>50</v>
      </c>
      <c r="AA12" s="5">
        <f t="shared" si="10"/>
        <v>25</v>
      </c>
      <c r="AB12" s="5">
        <f t="shared" si="11"/>
        <v>0</v>
      </c>
      <c r="AC12" s="5">
        <f t="shared" si="12"/>
        <v>25</v>
      </c>
      <c r="AD12" s="5">
        <f>IF(B12&lt;0,0,AA12-X12)</f>
        <v>0</v>
      </c>
      <c r="AE12" s="5">
        <f>IF(B12&lt;0,0,AB12-Y12)</f>
        <v>-25</v>
      </c>
      <c r="AF12" s="5">
        <f>IF(B12&lt;0,0,-B12/G12)</f>
        <v>-2</v>
      </c>
      <c r="AG12" s="6">
        <f t="shared" si="13"/>
        <v>0.1353352832366127</v>
      </c>
      <c r="AH12" s="5">
        <f t="shared" si="14"/>
        <v>0</v>
      </c>
      <c r="AI12" s="7">
        <f>IF(B12&lt;0,0,AE12*AG12)</f>
        <v>-3.3833820809153177</v>
      </c>
      <c r="AJ12" s="7">
        <f t="shared" si="15"/>
        <v>-3.3833820809153177</v>
      </c>
      <c r="AK12" s="7">
        <f t="shared" si="16"/>
        <v>25</v>
      </c>
      <c r="AL12" s="7">
        <f t="shared" si="17"/>
        <v>21.616617919084682</v>
      </c>
      <c r="AM12" s="7">
        <f t="shared" si="18"/>
        <v>46.616617919084682</v>
      </c>
      <c r="AN12" s="7">
        <f t="shared" si="19"/>
        <v>25</v>
      </c>
      <c r="AO12" s="7">
        <f t="shared" si="20"/>
        <v>21.616617919084682</v>
      </c>
      <c r="AP12" s="7">
        <f t="shared" si="21"/>
        <v>46.616617919084682</v>
      </c>
    </row>
    <row r="13" spans="1:42" x14ac:dyDescent="0.3">
      <c r="A13" s="1">
        <v>12</v>
      </c>
      <c r="B13" s="10">
        <v>4.5</v>
      </c>
      <c r="C13" s="1">
        <f t="shared" si="22"/>
        <v>2</v>
      </c>
      <c r="D13" s="1">
        <f t="shared" si="22"/>
        <v>6</v>
      </c>
      <c r="E13" s="5">
        <f t="shared" si="0"/>
        <v>1.5</v>
      </c>
      <c r="F13" s="1">
        <f t="shared" si="23"/>
        <v>3</v>
      </c>
      <c r="G13" s="1">
        <f t="shared" si="1"/>
        <v>2</v>
      </c>
      <c r="H13" s="1">
        <f t="shared" si="24"/>
        <v>50</v>
      </c>
      <c r="I13" s="1">
        <f t="shared" si="25"/>
        <v>50</v>
      </c>
      <c r="J13" s="1">
        <f>IF($B13&lt;0,0,$I13)</f>
        <v>50</v>
      </c>
      <c r="K13" s="1">
        <f t="shared" si="2"/>
        <v>100</v>
      </c>
      <c r="L13" s="1">
        <v>0</v>
      </c>
      <c r="M13" s="1">
        <v>0</v>
      </c>
      <c r="N13" s="1">
        <f t="shared" si="3"/>
        <v>0</v>
      </c>
      <c r="O13" s="1">
        <f>IF($B13&lt;0,$I13/$C13,0)</f>
        <v>0</v>
      </c>
      <c r="P13" s="1">
        <v>0</v>
      </c>
      <c r="Q13" s="1">
        <f t="shared" si="4"/>
        <v>0</v>
      </c>
      <c r="R13" s="1">
        <f t="shared" si="5"/>
        <v>0</v>
      </c>
      <c r="S13" s="1">
        <f t="shared" si="6"/>
        <v>0</v>
      </c>
      <c r="T13" s="1">
        <f t="shared" si="7"/>
        <v>0</v>
      </c>
      <c r="U13" s="1">
        <f>$H13/$C13</f>
        <v>25</v>
      </c>
      <c r="V13" s="1">
        <v>0</v>
      </c>
      <c r="W13" s="1">
        <f t="shared" si="8"/>
        <v>25</v>
      </c>
      <c r="X13" s="1">
        <f>IF(B13&lt;0,0,H13/C13)</f>
        <v>25</v>
      </c>
      <c r="Y13" s="1">
        <f>IF(B13&lt;0,0,J13/C13)</f>
        <v>25</v>
      </c>
      <c r="Z13" s="1">
        <f t="shared" si="9"/>
        <v>50</v>
      </c>
      <c r="AA13" s="1">
        <f t="shared" si="10"/>
        <v>25</v>
      </c>
      <c r="AB13" s="1">
        <f t="shared" si="11"/>
        <v>0</v>
      </c>
      <c r="AC13" s="1">
        <f t="shared" si="12"/>
        <v>25</v>
      </c>
      <c r="AD13" s="1">
        <f>IF(B13&lt;0,0,AA13-X13)</f>
        <v>0</v>
      </c>
      <c r="AE13" s="1">
        <f>IF(B13&lt;0,0,AB13-Y13)</f>
        <v>-25</v>
      </c>
      <c r="AF13" s="1">
        <f>IF(B13&lt;0,0,-B13/G13)</f>
        <v>-2.25</v>
      </c>
      <c r="AG13" s="4">
        <f t="shared" si="13"/>
        <v>0.10539922456186433</v>
      </c>
      <c r="AH13" s="1">
        <f t="shared" si="14"/>
        <v>0</v>
      </c>
      <c r="AI13" s="2">
        <f>IF(B13&lt;0,0,AE13*AG13)</f>
        <v>-2.6349806140466083</v>
      </c>
      <c r="AJ13" s="2">
        <f t="shared" si="15"/>
        <v>-2.6349806140466083</v>
      </c>
      <c r="AK13" s="2">
        <f t="shared" si="16"/>
        <v>25</v>
      </c>
      <c r="AL13" s="2">
        <f t="shared" si="17"/>
        <v>22.365019385953392</v>
      </c>
      <c r="AM13" s="2">
        <f t="shared" si="18"/>
        <v>47.365019385953389</v>
      </c>
      <c r="AN13" s="2">
        <f t="shared" si="19"/>
        <v>25</v>
      </c>
      <c r="AO13" s="2">
        <f t="shared" si="20"/>
        <v>22.365019385953392</v>
      </c>
      <c r="AP13" s="2">
        <f t="shared" si="21"/>
        <v>47.365019385953389</v>
      </c>
    </row>
    <row r="14" spans="1:42" x14ac:dyDescent="0.3">
      <c r="A14" s="1">
        <v>13</v>
      </c>
      <c r="B14" s="10">
        <v>5</v>
      </c>
      <c r="C14" s="1">
        <f t="shared" si="22"/>
        <v>2</v>
      </c>
      <c r="D14" s="1">
        <f t="shared" si="22"/>
        <v>6</v>
      </c>
      <c r="E14" s="5">
        <f t="shared" si="0"/>
        <v>1.5</v>
      </c>
      <c r="F14" s="1">
        <f t="shared" si="23"/>
        <v>3</v>
      </c>
      <c r="G14" s="1">
        <f t="shared" si="1"/>
        <v>2</v>
      </c>
      <c r="H14" s="1">
        <f t="shared" si="24"/>
        <v>50</v>
      </c>
      <c r="I14" s="1">
        <f t="shared" si="25"/>
        <v>50</v>
      </c>
      <c r="J14" s="1">
        <f>IF($B14&lt;0,0,$I14)</f>
        <v>50</v>
      </c>
      <c r="K14" s="1">
        <f t="shared" si="2"/>
        <v>100</v>
      </c>
      <c r="L14" s="1">
        <v>0</v>
      </c>
      <c r="M14" s="1">
        <v>0</v>
      </c>
      <c r="N14" s="1">
        <f t="shared" si="3"/>
        <v>0</v>
      </c>
      <c r="O14" s="1">
        <f>IF($B14&lt;0,$I14/$C14,0)</f>
        <v>0</v>
      </c>
      <c r="P14" s="1">
        <v>0</v>
      </c>
      <c r="Q14" s="1">
        <f t="shared" si="4"/>
        <v>0</v>
      </c>
      <c r="R14" s="1">
        <f t="shared" si="5"/>
        <v>0</v>
      </c>
      <c r="S14" s="1">
        <f t="shared" si="6"/>
        <v>0</v>
      </c>
      <c r="T14" s="1">
        <f t="shared" si="7"/>
        <v>0</v>
      </c>
      <c r="U14" s="1">
        <f>$H14/$C14</f>
        <v>25</v>
      </c>
      <c r="V14" s="1">
        <v>0</v>
      </c>
      <c r="W14" s="1">
        <f t="shared" si="8"/>
        <v>25</v>
      </c>
      <c r="X14" s="1">
        <f>IF(B14&lt;0,0,H14/C14)</f>
        <v>25</v>
      </c>
      <c r="Y14" s="1">
        <f>IF(B14&lt;0,0,J14/C14)</f>
        <v>25</v>
      </c>
      <c r="Z14" s="1">
        <f t="shared" si="9"/>
        <v>50</v>
      </c>
      <c r="AA14" s="1">
        <f t="shared" si="10"/>
        <v>25</v>
      </c>
      <c r="AB14" s="1">
        <f t="shared" si="11"/>
        <v>0</v>
      </c>
      <c r="AC14" s="1">
        <f t="shared" si="12"/>
        <v>25</v>
      </c>
      <c r="AD14" s="1">
        <f>IF(B14&lt;0,0,AA14-X14)</f>
        <v>0</v>
      </c>
      <c r="AE14" s="1">
        <f>IF(B14&lt;0,0,AB14-Y14)</f>
        <v>-25</v>
      </c>
      <c r="AF14" s="1">
        <f>IF(B14&lt;0,0,-B14/G14)</f>
        <v>-2.5</v>
      </c>
      <c r="AG14" s="4">
        <f t="shared" si="13"/>
        <v>8.20849986238988E-2</v>
      </c>
      <c r="AH14" s="1">
        <f t="shared" si="14"/>
        <v>0</v>
      </c>
      <c r="AI14" s="2">
        <f>IF(B14&lt;0,0,AE14*AG14)</f>
        <v>-2.05212496559747</v>
      </c>
      <c r="AJ14" s="2">
        <f t="shared" si="15"/>
        <v>-2.05212496559747</v>
      </c>
      <c r="AK14" s="2">
        <f t="shared" si="16"/>
        <v>25</v>
      </c>
      <c r="AL14" s="2">
        <f t="shared" si="17"/>
        <v>22.947875034402529</v>
      </c>
      <c r="AM14" s="2">
        <f t="shared" si="18"/>
        <v>47.947875034402529</v>
      </c>
      <c r="AN14" s="2">
        <f t="shared" si="19"/>
        <v>25</v>
      </c>
      <c r="AO14" s="2">
        <f t="shared" si="20"/>
        <v>22.947875034402529</v>
      </c>
      <c r="AP14" s="2">
        <f t="shared" si="21"/>
        <v>47.947875034402529</v>
      </c>
    </row>
    <row r="15" spans="1:42" x14ac:dyDescent="0.3">
      <c r="A15" s="1">
        <v>14</v>
      </c>
      <c r="B15" s="10">
        <v>5.5</v>
      </c>
      <c r="C15" s="1">
        <f t="shared" si="22"/>
        <v>2</v>
      </c>
      <c r="D15" s="1">
        <f t="shared" si="22"/>
        <v>6</v>
      </c>
      <c r="E15" s="5">
        <f t="shared" si="0"/>
        <v>1.5</v>
      </c>
      <c r="F15" s="1">
        <f t="shared" si="23"/>
        <v>3</v>
      </c>
      <c r="G15" s="1">
        <f t="shared" si="1"/>
        <v>2</v>
      </c>
      <c r="H15" s="1">
        <f t="shared" si="24"/>
        <v>50</v>
      </c>
      <c r="I15" s="1">
        <f t="shared" si="25"/>
        <v>50</v>
      </c>
      <c r="J15" s="1">
        <f>IF($B15&lt;0,0,$I15)</f>
        <v>50</v>
      </c>
      <c r="K15" s="1">
        <f t="shared" si="2"/>
        <v>100</v>
      </c>
      <c r="L15" s="1">
        <v>0</v>
      </c>
      <c r="M15" s="1">
        <v>0</v>
      </c>
      <c r="N15" s="1">
        <f t="shared" si="3"/>
        <v>0</v>
      </c>
      <c r="O15" s="1">
        <f>IF($B15&lt;0,$I15/$C15,0)</f>
        <v>0</v>
      </c>
      <c r="P15" s="1">
        <v>0</v>
      </c>
      <c r="Q15" s="1">
        <f t="shared" si="4"/>
        <v>0</v>
      </c>
      <c r="R15" s="1">
        <f t="shared" si="5"/>
        <v>0</v>
      </c>
      <c r="S15" s="1">
        <f t="shared" si="6"/>
        <v>0</v>
      </c>
      <c r="T15" s="1">
        <f t="shared" si="7"/>
        <v>0</v>
      </c>
      <c r="U15" s="1">
        <f>$H15/$C15</f>
        <v>25</v>
      </c>
      <c r="V15" s="1">
        <v>0</v>
      </c>
      <c r="W15" s="1">
        <f t="shared" si="8"/>
        <v>25</v>
      </c>
      <c r="X15" s="1">
        <f>IF(B15&lt;0,0,H15/C15)</f>
        <v>25</v>
      </c>
      <c r="Y15" s="1">
        <f>IF(B15&lt;0,0,J15/C15)</f>
        <v>25</v>
      </c>
      <c r="Z15" s="1">
        <f t="shared" si="9"/>
        <v>50</v>
      </c>
      <c r="AA15" s="1">
        <f t="shared" si="10"/>
        <v>25</v>
      </c>
      <c r="AB15" s="1">
        <f t="shared" si="11"/>
        <v>0</v>
      </c>
      <c r="AC15" s="1">
        <f t="shared" si="12"/>
        <v>25</v>
      </c>
      <c r="AD15" s="1">
        <f>IF(B15&lt;0,0,AA15-X15)</f>
        <v>0</v>
      </c>
      <c r="AE15" s="1">
        <f>IF(B15&lt;0,0,AB15-Y15)</f>
        <v>-25</v>
      </c>
      <c r="AF15" s="1">
        <f>IF(B15&lt;0,0,-B15/G15)</f>
        <v>-2.75</v>
      </c>
      <c r="AG15" s="4">
        <f t="shared" si="13"/>
        <v>6.392786120670757E-2</v>
      </c>
      <c r="AH15" s="1">
        <f t="shared" si="14"/>
        <v>0</v>
      </c>
      <c r="AI15" s="2">
        <f>IF(B15&lt;0,0,AE15*AG15)</f>
        <v>-1.5981965301676893</v>
      </c>
      <c r="AJ15" s="2">
        <f t="shared" si="15"/>
        <v>-1.5981965301676893</v>
      </c>
      <c r="AK15" s="2">
        <f t="shared" si="16"/>
        <v>25</v>
      </c>
      <c r="AL15" s="2">
        <f t="shared" si="17"/>
        <v>23.401803469832309</v>
      </c>
      <c r="AM15" s="2">
        <f t="shared" si="18"/>
        <v>48.401803469832309</v>
      </c>
      <c r="AN15" s="2">
        <f t="shared" si="19"/>
        <v>25</v>
      </c>
      <c r="AO15" s="2">
        <f t="shared" si="20"/>
        <v>23.401803469832309</v>
      </c>
      <c r="AP15" s="2">
        <f t="shared" si="21"/>
        <v>48.401803469832309</v>
      </c>
    </row>
    <row r="16" spans="1:42" x14ac:dyDescent="0.3">
      <c r="A16" s="1">
        <v>15</v>
      </c>
      <c r="B16" s="10">
        <v>6</v>
      </c>
      <c r="C16" s="1">
        <f t="shared" si="22"/>
        <v>2</v>
      </c>
      <c r="D16" s="1">
        <f t="shared" si="22"/>
        <v>6</v>
      </c>
      <c r="E16" s="5">
        <f t="shared" si="0"/>
        <v>1.5</v>
      </c>
      <c r="F16" s="1">
        <f t="shared" si="23"/>
        <v>3</v>
      </c>
      <c r="G16" s="1">
        <f t="shared" si="1"/>
        <v>2</v>
      </c>
      <c r="H16" s="1">
        <f t="shared" si="24"/>
        <v>50</v>
      </c>
      <c r="I16" s="1">
        <f t="shared" si="25"/>
        <v>50</v>
      </c>
      <c r="J16" s="1">
        <f>IF($B16&lt;0,0,$I16)</f>
        <v>50</v>
      </c>
      <c r="K16" s="1">
        <f t="shared" si="2"/>
        <v>100</v>
      </c>
      <c r="L16" s="1">
        <v>0</v>
      </c>
      <c r="M16" s="1">
        <v>0</v>
      </c>
      <c r="N16" s="1">
        <f t="shared" si="3"/>
        <v>0</v>
      </c>
      <c r="O16" s="1">
        <f>IF($B16&lt;0,$I16/$C16,0)</f>
        <v>0</v>
      </c>
      <c r="P16" s="1">
        <v>0</v>
      </c>
      <c r="Q16" s="1">
        <f t="shared" si="4"/>
        <v>0</v>
      </c>
      <c r="R16" s="1">
        <f t="shared" si="5"/>
        <v>0</v>
      </c>
      <c r="S16" s="1">
        <f t="shared" si="6"/>
        <v>0</v>
      </c>
      <c r="T16" s="1">
        <f t="shared" si="7"/>
        <v>0</v>
      </c>
      <c r="U16" s="1">
        <f>$H16/$C16</f>
        <v>25</v>
      </c>
      <c r="V16" s="1">
        <v>0</v>
      </c>
      <c r="W16" s="1">
        <f t="shared" si="8"/>
        <v>25</v>
      </c>
      <c r="X16" s="1">
        <f>IF(B16&lt;0,0,H16/C16)</f>
        <v>25</v>
      </c>
      <c r="Y16" s="1">
        <f>IF(B16&lt;0,0,J16/C16)</f>
        <v>25</v>
      </c>
      <c r="Z16" s="1">
        <f t="shared" si="9"/>
        <v>50</v>
      </c>
      <c r="AA16" s="1">
        <f t="shared" si="10"/>
        <v>25</v>
      </c>
      <c r="AB16" s="1">
        <f t="shared" si="11"/>
        <v>0</v>
      </c>
      <c r="AC16" s="1">
        <f t="shared" si="12"/>
        <v>25</v>
      </c>
      <c r="AD16" s="1">
        <f>IF(B16&lt;0,0,AA16-X16)</f>
        <v>0</v>
      </c>
      <c r="AE16" s="1">
        <f>IF(B16&lt;0,0,AB16-Y16)</f>
        <v>-25</v>
      </c>
      <c r="AF16" s="1">
        <f>IF(B16&lt;0,0,-B16/G16)</f>
        <v>-3</v>
      </c>
      <c r="AG16" s="4">
        <f t="shared" si="13"/>
        <v>4.9787068367863944E-2</v>
      </c>
      <c r="AH16" s="1">
        <f t="shared" si="14"/>
        <v>0</v>
      </c>
      <c r="AI16" s="2">
        <f>IF(B16&lt;0,0,AE16*AG16)</f>
        <v>-1.2446767091965987</v>
      </c>
      <c r="AJ16" s="2">
        <f t="shared" si="15"/>
        <v>-1.2446767091965987</v>
      </c>
      <c r="AK16" s="2">
        <f t="shared" si="16"/>
        <v>25</v>
      </c>
      <c r="AL16" s="2">
        <f t="shared" si="17"/>
        <v>23.7553232908034</v>
      </c>
      <c r="AM16" s="2">
        <f t="shared" si="18"/>
        <v>48.755323290803403</v>
      </c>
      <c r="AN16" s="2">
        <f t="shared" si="19"/>
        <v>25</v>
      </c>
      <c r="AO16" s="2">
        <f t="shared" si="20"/>
        <v>23.7553232908034</v>
      </c>
      <c r="AP16" s="2">
        <f t="shared" si="21"/>
        <v>48.755323290803403</v>
      </c>
    </row>
  </sheetData>
  <conditionalFormatting sqref="H2:AJ16">
    <cfRule type="cellIs" dxfId="0" priority="1" operator="lessThanOrEqual">
      <formula>0</formula>
    </cfRule>
  </conditionalFormatting>
  <pageMargins left="0.7" right="0.7" top="0.75" bottom="0.75" header="0.3" footer="0.3"/>
  <ignoredErrors>
    <ignoredError sqref="E3:E16 G3:G16" 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Giovanni</dc:creator>
  <cp:lastModifiedBy>Giovanni</cp:lastModifiedBy>
  <dcterms:created xsi:type="dcterms:W3CDTF">2015-01-13T14:29:41Z</dcterms:created>
  <dcterms:modified xsi:type="dcterms:W3CDTF">2015-01-17T18:57:36Z</dcterms:modified>
</cp:coreProperties>
</file>